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240" yWindow="75" windowWidth="11790" windowHeight="5490"/>
  </bookViews>
  <sheets>
    <sheet name="Plan de Estudios" sheetId="1" r:id="rId1"/>
    <sheet name="Núcl y Areas de Form." sheetId="2" r:id="rId2"/>
    <sheet name="OrgEspCurric Area y Sec Años" sheetId="3" r:id="rId3"/>
    <sheet name="Hoja1" sheetId="4" r:id="rId4"/>
  </sheets>
  <calcPr calcId="152511"/>
</workbook>
</file>

<file path=xl/calcChain.xml><?xml version="1.0" encoding="utf-8"?>
<calcChain xmlns="http://schemas.openxmlformats.org/spreadsheetml/2006/main">
  <c r="E101" i="1" l="1"/>
  <c r="E110" i="1"/>
  <c r="D111" i="2"/>
  <c r="D100" i="2"/>
  <c r="I114" i="2"/>
  <c r="E113" i="2"/>
  <c r="F113" i="2"/>
  <c r="G113" i="2"/>
  <c r="H113" i="2"/>
  <c r="I113" i="2"/>
  <c r="E102" i="2"/>
  <c r="E114" i="2" s="1"/>
  <c r="F102" i="2"/>
  <c r="F114" i="2" s="1"/>
  <c r="G102" i="2"/>
  <c r="G114" i="2" s="1"/>
  <c r="H102" i="2"/>
  <c r="H114" i="2" s="1"/>
  <c r="I102" i="2"/>
  <c r="F91" i="2"/>
  <c r="E90" i="2"/>
  <c r="F90" i="2"/>
  <c r="G90" i="2"/>
  <c r="H90" i="2"/>
  <c r="I90" i="2"/>
  <c r="E80" i="2"/>
  <c r="E91" i="2" s="1"/>
  <c r="F80" i="2"/>
  <c r="G80" i="2"/>
  <c r="G91" i="2" s="1"/>
  <c r="H80" i="2"/>
  <c r="H91" i="2" s="1"/>
  <c r="I80" i="2"/>
  <c r="I91" i="2" s="1"/>
  <c r="H70" i="2"/>
  <c r="E69" i="2"/>
  <c r="F69" i="2"/>
  <c r="G69" i="2"/>
  <c r="H69" i="2"/>
  <c r="I69" i="2"/>
  <c r="E59" i="2"/>
  <c r="E70" i="2" s="1"/>
  <c r="F59" i="2"/>
  <c r="F70" i="2" s="1"/>
  <c r="G59" i="2"/>
  <c r="G70" i="2" s="1"/>
  <c r="H59" i="2"/>
  <c r="I59" i="2"/>
  <c r="I70" i="2" s="1"/>
  <c r="E47" i="2"/>
  <c r="I47" i="2"/>
  <c r="E46" i="2"/>
  <c r="F46" i="2"/>
  <c r="G46" i="2"/>
  <c r="H46" i="2"/>
  <c r="H47" i="2" s="1"/>
  <c r="I46" i="2"/>
  <c r="E36" i="2"/>
  <c r="F36" i="2"/>
  <c r="F47" i="2" s="1"/>
  <c r="G36" i="2"/>
  <c r="G47" i="2" s="1"/>
  <c r="H36" i="2"/>
  <c r="I36" i="2"/>
  <c r="H25" i="2"/>
  <c r="E24" i="2"/>
  <c r="E25" i="2" s="1"/>
  <c r="F24" i="2"/>
  <c r="G24" i="2"/>
  <c r="H24" i="2"/>
  <c r="I24" i="2"/>
  <c r="E14" i="2"/>
  <c r="F14" i="2"/>
  <c r="F25" i="2" s="1"/>
  <c r="G14" i="2"/>
  <c r="G25" i="2" s="1"/>
  <c r="H14" i="2"/>
  <c r="I14" i="2"/>
  <c r="I25" i="2" s="1"/>
  <c r="I116" i="2" s="1"/>
  <c r="C113" i="2"/>
  <c r="D112" i="2"/>
  <c r="D110" i="2"/>
  <c r="D109" i="2"/>
  <c r="D108" i="2"/>
  <c r="D107" i="2"/>
  <c r="D106" i="2"/>
  <c r="D105" i="2"/>
  <c r="C102" i="2"/>
  <c r="D101" i="2"/>
  <c r="D99" i="2"/>
  <c r="D98" i="2"/>
  <c r="D97" i="2"/>
  <c r="D96" i="2"/>
  <c r="D95" i="2"/>
  <c r="C90" i="2"/>
  <c r="D89" i="2"/>
  <c r="D88" i="2"/>
  <c r="D87" i="2"/>
  <c r="D86" i="2"/>
  <c r="D85" i="2"/>
  <c r="D84" i="2"/>
  <c r="D83" i="2"/>
  <c r="C80" i="2"/>
  <c r="C91" i="2" s="1"/>
  <c r="D79" i="2"/>
  <c r="D78" i="2"/>
  <c r="D77" i="2"/>
  <c r="D76" i="2"/>
  <c r="D75" i="2"/>
  <c r="D74" i="2"/>
  <c r="D80" i="2" s="1"/>
  <c r="C69" i="2"/>
  <c r="D68" i="2"/>
  <c r="D67" i="2"/>
  <c r="D66" i="2"/>
  <c r="D65" i="2"/>
  <c r="D64" i="2"/>
  <c r="D63" i="2"/>
  <c r="D62" i="2"/>
  <c r="C59" i="2"/>
  <c r="C70" i="2" s="1"/>
  <c r="D58" i="2"/>
  <c r="D57" i="2"/>
  <c r="D56" i="2"/>
  <c r="D55" i="2"/>
  <c r="D54" i="2"/>
  <c r="D53" i="2"/>
  <c r="D52" i="2"/>
  <c r="D51" i="2"/>
  <c r="C46" i="2"/>
  <c r="D45" i="2"/>
  <c r="D44" i="2"/>
  <c r="D43" i="2"/>
  <c r="D42" i="2"/>
  <c r="D41" i="2"/>
  <c r="D40" i="2"/>
  <c r="D39" i="2"/>
  <c r="C36" i="2"/>
  <c r="D35" i="2"/>
  <c r="D34" i="2"/>
  <c r="D33" i="2"/>
  <c r="D32" i="2"/>
  <c r="D31" i="2"/>
  <c r="D30" i="2"/>
  <c r="D29" i="2"/>
  <c r="C24" i="2"/>
  <c r="D23" i="2"/>
  <c r="D22" i="2"/>
  <c r="D21" i="2"/>
  <c r="D20" i="2"/>
  <c r="D19" i="2"/>
  <c r="D18" i="2"/>
  <c r="D17" i="2"/>
  <c r="D24" i="2" s="1"/>
  <c r="C14" i="2"/>
  <c r="C25" i="2" s="1"/>
  <c r="D13" i="2"/>
  <c r="D12" i="2"/>
  <c r="D11" i="2"/>
  <c r="D10" i="2"/>
  <c r="D9" i="2"/>
  <c r="D8" i="2"/>
  <c r="F112" i="1"/>
  <c r="G99" i="1"/>
  <c r="G100" i="1"/>
  <c r="G107" i="1"/>
  <c r="G108" i="1"/>
  <c r="G109" i="1"/>
  <c r="G111" i="1"/>
  <c r="G106" i="1"/>
  <c r="E99" i="1"/>
  <c r="E100" i="1"/>
  <c r="H100" i="1" s="1"/>
  <c r="I100" i="1" s="1"/>
  <c r="E107" i="1"/>
  <c r="E108" i="1"/>
  <c r="E109" i="1"/>
  <c r="E111" i="1"/>
  <c r="E106" i="1"/>
  <c r="G95" i="1"/>
  <c r="G96" i="1"/>
  <c r="G97" i="1"/>
  <c r="G98" i="1"/>
  <c r="G102" i="1"/>
  <c r="G94" i="1"/>
  <c r="F103" i="1"/>
  <c r="E95" i="1"/>
  <c r="E96" i="1"/>
  <c r="E97" i="1"/>
  <c r="E98" i="1"/>
  <c r="E102" i="1"/>
  <c r="E94" i="1"/>
  <c r="G83" i="1"/>
  <c r="G84" i="1"/>
  <c r="G85" i="1"/>
  <c r="G86" i="1"/>
  <c r="G87" i="1"/>
  <c r="G88" i="1"/>
  <c r="G82" i="1"/>
  <c r="F89" i="1"/>
  <c r="E83" i="1"/>
  <c r="H83" i="1" s="1"/>
  <c r="I83" i="1" s="1"/>
  <c r="E84" i="1"/>
  <c r="H84" i="1" s="1"/>
  <c r="I84" i="1" s="1"/>
  <c r="E85" i="1"/>
  <c r="E86" i="1"/>
  <c r="H86" i="1" s="1"/>
  <c r="I86" i="1" s="1"/>
  <c r="E87" i="1"/>
  <c r="H87" i="1" s="1"/>
  <c r="I87" i="1" s="1"/>
  <c r="E88" i="1"/>
  <c r="E82" i="1"/>
  <c r="G74" i="1"/>
  <c r="G75" i="1"/>
  <c r="G76" i="1"/>
  <c r="G77" i="1"/>
  <c r="G78" i="1"/>
  <c r="G73" i="1"/>
  <c r="F79" i="1"/>
  <c r="E74" i="1"/>
  <c r="E75" i="1"/>
  <c r="E76" i="1"/>
  <c r="E77" i="1"/>
  <c r="E78" i="1"/>
  <c r="E73" i="1"/>
  <c r="G62" i="1"/>
  <c r="G63" i="1"/>
  <c r="G64" i="1"/>
  <c r="G65" i="1"/>
  <c r="G66" i="1"/>
  <c r="G67" i="1"/>
  <c r="G61" i="1"/>
  <c r="F68" i="1"/>
  <c r="E62" i="1"/>
  <c r="E63" i="1"/>
  <c r="E64" i="1"/>
  <c r="H64" i="1" s="1"/>
  <c r="I64" i="1" s="1"/>
  <c r="E65" i="1"/>
  <c r="E66" i="1"/>
  <c r="E67" i="1"/>
  <c r="E61" i="1"/>
  <c r="H61" i="1" s="1"/>
  <c r="G51" i="1"/>
  <c r="G52" i="1"/>
  <c r="G53" i="1"/>
  <c r="G54" i="1"/>
  <c r="G55" i="1"/>
  <c r="G56" i="1"/>
  <c r="G57" i="1"/>
  <c r="G50" i="1"/>
  <c r="F58" i="1"/>
  <c r="E51" i="1"/>
  <c r="E52" i="1"/>
  <c r="E53" i="1"/>
  <c r="E54" i="1"/>
  <c r="E55" i="1"/>
  <c r="E56" i="1"/>
  <c r="E57" i="1"/>
  <c r="E50" i="1"/>
  <c r="G39" i="1"/>
  <c r="G40" i="1"/>
  <c r="G41" i="1"/>
  <c r="G42" i="1"/>
  <c r="G43" i="1"/>
  <c r="G44" i="1"/>
  <c r="G38" i="1"/>
  <c r="F45" i="1"/>
  <c r="E39" i="1"/>
  <c r="E40" i="1"/>
  <c r="E41" i="1"/>
  <c r="H41" i="1" s="1"/>
  <c r="I41" i="1" s="1"/>
  <c r="E42" i="1"/>
  <c r="H42" i="1" s="1"/>
  <c r="I42" i="1" s="1"/>
  <c r="E43" i="1"/>
  <c r="E44" i="1"/>
  <c r="E38" i="1"/>
  <c r="H38" i="1" s="1"/>
  <c r="G29" i="1"/>
  <c r="G30" i="1"/>
  <c r="G31" i="1"/>
  <c r="G32" i="1"/>
  <c r="G33" i="1"/>
  <c r="G34" i="1"/>
  <c r="G28" i="1"/>
  <c r="F35" i="1"/>
  <c r="E29" i="1"/>
  <c r="E30" i="1"/>
  <c r="H30" i="1" s="1"/>
  <c r="I30" i="1" s="1"/>
  <c r="E31" i="1"/>
  <c r="H31" i="1" s="1"/>
  <c r="I31" i="1" s="1"/>
  <c r="E32" i="1"/>
  <c r="E33" i="1"/>
  <c r="E34" i="1"/>
  <c r="H34" i="1" s="1"/>
  <c r="I34" i="1" s="1"/>
  <c r="E28" i="1"/>
  <c r="D112" i="1"/>
  <c r="D103" i="1"/>
  <c r="D89" i="1"/>
  <c r="D79" i="1"/>
  <c r="D68" i="1"/>
  <c r="D58" i="1"/>
  <c r="D45" i="1"/>
  <c r="D35" i="1"/>
  <c r="F23" i="1"/>
  <c r="G23" i="1" s="1"/>
  <c r="D23" i="1"/>
  <c r="E23" i="1" s="1"/>
  <c r="G17" i="1"/>
  <c r="G18" i="1"/>
  <c r="G19" i="1"/>
  <c r="G20" i="1"/>
  <c r="G21" i="1"/>
  <c r="G22" i="1"/>
  <c r="G16" i="1"/>
  <c r="E17" i="1"/>
  <c r="E18" i="1"/>
  <c r="E19" i="1"/>
  <c r="E20" i="1"/>
  <c r="E21" i="1"/>
  <c r="E22" i="1"/>
  <c r="E16" i="1"/>
  <c r="H94" i="1" l="1"/>
  <c r="I94" i="1" s="1"/>
  <c r="H75" i="1"/>
  <c r="I75" i="1" s="1"/>
  <c r="H102" i="1"/>
  <c r="I102" i="1" s="1"/>
  <c r="G116" i="2"/>
  <c r="H116" i="2"/>
  <c r="F116" i="2"/>
  <c r="H98" i="1"/>
  <c r="I98" i="1" s="1"/>
  <c r="E116" i="2"/>
  <c r="H53" i="1"/>
  <c r="I53" i="1" s="1"/>
  <c r="H77" i="1"/>
  <c r="I77" i="1" s="1"/>
  <c r="D90" i="1"/>
  <c r="H76" i="1"/>
  <c r="I76" i="1" s="1"/>
  <c r="H82" i="1"/>
  <c r="I82" i="1" s="1"/>
  <c r="D69" i="2"/>
  <c r="E68" i="1"/>
  <c r="E79" i="1"/>
  <c r="H74" i="1"/>
  <c r="I74" i="1" s="1"/>
  <c r="D36" i="2"/>
  <c r="D46" i="2"/>
  <c r="D47" i="2" s="1"/>
  <c r="D59" i="2"/>
  <c r="C114" i="2"/>
  <c r="D113" i="2"/>
  <c r="D70" i="2"/>
  <c r="D14" i="2"/>
  <c r="C47" i="2"/>
  <c r="D90" i="2"/>
  <c r="D91" i="2" s="1"/>
  <c r="D102" i="2"/>
  <c r="D25" i="2"/>
  <c r="D113" i="1"/>
  <c r="H55" i="1"/>
  <c r="I55" i="1" s="1"/>
  <c r="F24" i="1"/>
  <c r="F46" i="1"/>
  <c r="H57" i="1"/>
  <c r="I57" i="1" s="1"/>
  <c r="H78" i="1"/>
  <c r="I78" i="1" s="1"/>
  <c r="H108" i="1"/>
  <c r="I108" i="1" s="1"/>
  <c r="H107" i="1"/>
  <c r="I107" i="1" s="1"/>
  <c r="D69" i="1"/>
  <c r="H51" i="1"/>
  <c r="I51" i="1" s="1"/>
  <c r="E103" i="1"/>
  <c r="H96" i="1"/>
  <c r="I96" i="1" s="1"/>
  <c r="E35" i="1"/>
  <c r="H44" i="1"/>
  <c r="I44" i="1" s="1"/>
  <c r="D46" i="1"/>
  <c r="G35" i="1"/>
  <c r="G58" i="1"/>
  <c r="H62" i="1"/>
  <c r="I62" i="1" s="1"/>
  <c r="G79" i="1"/>
  <c r="F113" i="1"/>
  <c r="E112" i="1"/>
  <c r="H16" i="1"/>
  <c r="I16" i="1" s="1"/>
  <c r="H33" i="1"/>
  <c r="I33" i="1" s="1"/>
  <c r="H29" i="1"/>
  <c r="I29" i="1" s="1"/>
  <c r="H50" i="1"/>
  <c r="I50" i="1" s="1"/>
  <c r="H54" i="1"/>
  <c r="I54" i="1" s="1"/>
  <c r="F69" i="1"/>
  <c r="H67" i="1"/>
  <c r="I67" i="1" s="1"/>
  <c r="H63" i="1"/>
  <c r="I63" i="1" s="1"/>
  <c r="H88" i="1"/>
  <c r="I88" i="1" s="1"/>
  <c r="H40" i="1"/>
  <c r="I40" i="1" s="1"/>
  <c r="H66" i="1"/>
  <c r="I66" i="1" s="1"/>
  <c r="G103" i="1"/>
  <c r="H21" i="1"/>
  <c r="I21" i="1" s="1"/>
  <c r="H17" i="1"/>
  <c r="I17" i="1" s="1"/>
  <c r="H43" i="1"/>
  <c r="I43" i="1" s="1"/>
  <c r="H39" i="1"/>
  <c r="I39" i="1" s="1"/>
  <c r="H56" i="1"/>
  <c r="I56" i="1" s="1"/>
  <c r="H52" i="1"/>
  <c r="I52" i="1" s="1"/>
  <c r="G89" i="1"/>
  <c r="H85" i="1"/>
  <c r="I85" i="1" s="1"/>
  <c r="H111" i="1"/>
  <c r="I111" i="1" s="1"/>
  <c r="I38" i="1"/>
  <c r="I61" i="1"/>
  <c r="H32" i="1"/>
  <c r="I32" i="1" s="1"/>
  <c r="E45" i="1"/>
  <c r="H97" i="1"/>
  <c r="I97" i="1" s="1"/>
  <c r="H28" i="1"/>
  <c r="G45" i="1"/>
  <c r="G68" i="1"/>
  <c r="H65" i="1"/>
  <c r="I65" i="1" s="1"/>
  <c r="F90" i="1"/>
  <c r="H99" i="1"/>
  <c r="I99" i="1" s="1"/>
  <c r="E58" i="1"/>
  <c r="H73" i="1"/>
  <c r="I73" i="1" s="1"/>
  <c r="G24" i="1"/>
  <c r="E89" i="1"/>
  <c r="H95" i="1"/>
  <c r="I95" i="1" s="1"/>
  <c r="H109" i="1"/>
  <c r="I109" i="1" s="1"/>
  <c r="G112" i="1"/>
  <c r="H106" i="1"/>
  <c r="H19" i="1"/>
  <c r="I19" i="1" s="1"/>
  <c r="H22" i="1"/>
  <c r="I22" i="1" s="1"/>
  <c r="H18" i="1"/>
  <c r="I18" i="1" s="1"/>
  <c r="H23" i="1"/>
  <c r="H20" i="1"/>
  <c r="I20" i="1" s="1"/>
  <c r="G7" i="1"/>
  <c r="F13" i="1"/>
  <c r="D13" i="1"/>
  <c r="D24" i="1" s="1"/>
  <c r="E7" i="1"/>
  <c r="G8" i="1"/>
  <c r="G9" i="1"/>
  <c r="G10" i="1"/>
  <c r="G11" i="1"/>
  <c r="G12" i="1"/>
  <c r="E8" i="1"/>
  <c r="E9" i="1"/>
  <c r="E10" i="1"/>
  <c r="E11" i="1"/>
  <c r="E12" i="1"/>
  <c r="E90" i="1" l="1"/>
  <c r="G46" i="1"/>
  <c r="G69" i="1"/>
  <c r="E46" i="1"/>
  <c r="I103" i="1"/>
  <c r="E69" i="1"/>
  <c r="E113" i="1"/>
  <c r="G90" i="1"/>
  <c r="C116" i="2"/>
  <c r="E117" i="2" s="1"/>
  <c r="D115" i="1"/>
  <c r="D114" i="2"/>
  <c r="D116" i="2" s="1"/>
  <c r="H117" i="2"/>
  <c r="I117" i="2"/>
  <c r="I58" i="1"/>
  <c r="F115" i="1"/>
  <c r="I89" i="1"/>
  <c r="I79" i="1"/>
  <c r="G113" i="1"/>
  <c r="I68" i="1"/>
  <c r="I45" i="1"/>
  <c r="H103" i="1"/>
  <c r="H89" i="1"/>
  <c r="H68" i="1"/>
  <c r="H45" i="1"/>
  <c r="H58" i="1"/>
  <c r="H79" i="1"/>
  <c r="H24" i="1"/>
  <c r="H35" i="1"/>
  <c r="I28" i="1"/>
  <c r="I35" i="1" s="1"/>
  <c r="H112" i="1"/>
  <c r="I106" i="1"/>
  <c r="I112" i="1" s="1"/>
  <c r="H10" i="1"/>
  <c r="I10" i="1" s="1"/>
  <c r="H11" i="1"/>
  <c r="I11" i="1" s="1"/>
  <c r="I23" i="1"/>
  <c r="I24" i="1" s="1"/>
  <c r="H12" i="1"/>
  <c r="I12" i="1" s="1"/>
  <c r="H8" i="1"/>
  <c r="I8" i="1" s="1"/>
  <c r="G13" i="1"/>
  <c r="H9" i="1"/>
  <c r="I9" i="1" s="1"/>
  <c r="E13" i="1"/>
  <c r="H7" i="1"/>
  <c r="I7" i="1" s="1"/>
  <c r="I113" i="1" l="1"/>
  <c r="I69" i="1"/>
  <c r="E115" i="1"/>
  <c r="H90" i="1"/>
  <c r="G115" i="1"/>
  <c r="I90" i="1"/>
  <c r="F117" i="2"/>
  <c r="G117" i="2"/>
  <c r="J117" i="2"/>
  <c r="H69" i="1"/>
  <c r="H113" i="1"/>
  <c r="H46" i="1"/>
  <c r="I46" i="1"/>
  <c r="H13" i="1"/>
  <c r="I13" i="1" s="1"/>
  <c r="I115" i="1" l="1"/>
  <c r="H115" i="1"/>
</calcChain>
</file>

<file path=xl/sharedStrings.xml><?xml version="1.0" encoding="utf-8"?>
<sst xmlns="http://schemas.openxmlformats.org/spreadsheetml/2006/main" count="415" uniqueCount="192">
  <si>
    <t>ASIGNATURAS</t>
  </si>
  <si>
    <t>CRÉDITOS</t>
  </si>
  <si>
    <t>Introducción a la Filosofía</t>
  </si>
  <si>
    <t xml:space="preserve">Introducción a la Psicología </t>
  </si>
  <si>
    <t>Estadística I</t>
  </si>
  <si>
    <t>Psicología General</t>
  </si>
  <si>
    <t>Antropología Filosófica</t>
  </si>
  <si>
    <t>Estadística II</t>
  </si>
  <si>
    <t xml:space="preserve">Metodología de la Investigación </t>
  </si>
  <si>
    <t>HORAS DIRIGIDAS</t>
  </si>
  <si>
    <t xml:space="preserve">Semana </t>
  </si>
  <si>
    <t>Semestre</t>
  </si>
  <si>
    <t xml:space="preserve">semana </t>
  </si>
  <si>
    <t>semestre</t>
  </si>
  <si>
    <t>HORAS AUTÓNOMAS</t>
  </si>
  <si>
    <t xml:space="preserve">PRIMER CURSO </t>
  </si>
  <si>
    <t>CARGA HORARIA</t>
  </si>
  <si>
    <t>PRIMER SEMESTRE</t>
  </si>
  <si>
    <t>SEGUNDO SEMESTRE</t>
  </si>
  <si>
    <t xml:space="preserve">Total </t>
  </si>
  <si>
    <t xml:space="preserve">CORRELATIVAS </t>
  </si>
  <si>
    <t xml:space="preserve"> </t>
  </si>
  <si>
    <t>Comunicación Oral</t>
  </si>
  <si>
    <t xml:space="preserve">Misterio Cristiano I </t>
  </si>
  <si>
    <t xml:space="preserve">Teoría Social </t>
  </si>
  <si>
    <t>Comunicación  Escrita</t>
  </si>
  <si>
    <t xml:space="preserve">Realidad Social Contemporánea </t>
  </si>
  <si>
    <t>Misterio Cristiano II</t>
  </si>
  <si>
    <t>SEGUNDO CURSO</t>
  </si>
  <si>
    <t>Psicometría I</t>
  </si>
  <si>
    <t>Investigación Cualitativa</t>
  </si>
  <si>
    <t xml:space="preserve">Epistemología </t>
  </si>
  <si>
    <t>Psicología Social</t>
  </si>
  <si>
    <t>Idioma I</t>
  </si>
  <si>
    <t>Antropología Social</t>
  </si>
  <si>
    <t>Bases Biológicas de la Conducta I</t>
  </si>
  <si>
    <t>Teorías Psicológicas</t>
  </si>
  <si>
    <t>Entrevista Psicológica</t>
  </si>
  <si>
    <t>Investigación Cuantitativa</t>
  </si>
  <si>
    <t>Antropología Cristiana</t>
  </si>
  <si>
    <t>Bases Biológicas de la Conducta II</t>
  </si>
  <si>
    <t>Idioma II</t>
  </si>
  <si>
    <t xml:space="preserve">Etica Fundamental </t>
  </si>
  <si>
    <t>TERCER CURSO</t>
  </si>
  <si>
    <t>Componentes de la Personalidad I</t>
  </si>
  <si>
    <t>Psicometría II</t>
  </si>
  <si>
    <t>Métodos Científicos en Psicología</t>
  </si>
  <si>
    <t>Psicología del Desarrollo I</t>
  </si>
  <si>
    <t>Informes Psicológicos</t>
  </si>
  <si>
    <t>Etica Personal</t>
  </si>
  <si>
    <t>Idioma III</t>
  </si>
  <si>
    <t>Salud y Enfermedad I</t>
  </si>
  <si>
    <t>Componentes de la Personalidad II</t>
  </si>
  <si>
    <t>Psicología del Aprendizaje I</t>
  </si>
  <si>
    <t>Técnicas Proyectivas</t>
  </si>
  <si>
    <t>Comportamiento Organizacional II</t>
  </si>
  <si>
    <t>Comportamiento Organizacional I</t>
  </si>
  <si>
    <t>Psicología del Desarrollo II</t>
  </si>
  <si>
    <t>CUARTO CURSO</t>
  </si>
  <si>
    <t>Psicología del Aprendizaje II</t>
  </si>
  <si>
    <t>Práctica de Intervención I</t>
  </si>
  <si>
    <t>Salud y Enfermedad II</t>
  </si>
  <si>
    <t>Psicología del Desarrollo III</t>
  </si>
  <si>
    <t>Etica Social II</t>
  </si>
  <si>
    <t>Etica Social I</t>
  </si>
  <si>
    <t xml:space="preserve">Psicología Clínica </t>
  </si>
  <si>
    <t xml:space="preserve">Psicología de la Organización </t>
  </si>
  <si>
    <t>Práctica de Intervención II</t>
  </si>
  <si>
    <t xml:space="preserve">Psicología Educacional </t>
  </si>
  <si>
    <t>Salud y Enfermedad III</t>
  </si>
  <si>
    <t>Psicología Comunitaria</t>
  </si>
  <si>
    <t xml:space="preserve">Etica Profesional </t>
  </si>
  <si>
    <t>QUINTO CURSO</t>
  </si>
  <si>
    <t>Pasantía I</t>
  </si>
  <si>
    <t>Práctica de Intervención III</t>
  </si>
  <si>
    <t>Seminario I</t>
  </si>
  <si>
    <t>Seminario II</t>
  </si>
  <si>
    <t>Seminario III</t>
  </si>
  <si>
    <t>Seminario IV</t>
  </si>
  <si>
    <t>Seminario V</t>
  </si>
  <si>
    <t>Trabajo Final de Grado I</t>
  </si>
  <si>
    <t>Pasantía II</t>
  </si>
  <si>
    <t>Seminario VI</t>
  </si>
  <si>
    <t>Trabajo Final de Grado II</t>
  </si>
  <si>
    <t>Seminario VII</t>
  </si>
  <si>
    <t>TOTALES</t>
  </si>
  <si>
    <t>Formación Profesional</t>
  </si>
  <si>
    <t>Formación Básica e Instrumental</t>
  </si>
  <si>
    <t>Formación Teológica Humana</t>
  </si>
  <si>
    <t>Otras Areas</t>
  </si>
  <si>
    <t>Electivas</t>
  </si>
  <si>
    <t>%</t>
  </si>
  <si>
    <t>Introducción a la Psicología</t>
  </si>
  <si>
    <t>Introducción Psicología Clínica</t>
  </si>
  <si>
    <t>Introducción Psicología Organizacional</t>
  </si>
  <si>
    <t>Introducción  Psicología Educacional</t>
  </si>
  <si>
    <t>Introducción  Psicología Comunitaria</t>
  </si>
  <si>
    <t>Epistemología</t>
  </si>
  <si>
    <t>ÁREA</t>
  </si>
  <si>
    <t>AÑO</t>
  </si>
  <si>
    <t>Primer semestre – Año 1</t>
  </si>
  <si>
    <t>Segundo semestre -  Año 1</t>
  </si>
  <si>
    <t>Primer semestre – Año 2</t>
  </si>
  <si>
    <t>Primer semestre -  Año 2</t>
  </si>
  <si>
    <t>Segundo semestre -  Año 2</t>
  </si>
  <si>
    <t>Primer semestre – Año 3</t>
  </si>
  <si>
    <t>Segundo semestre -  Año 3</t>
  </si>
  <si>
    <t>Segundo semestre-  Año 3</t>
  </si>
  <si>
    <t>Primer semestre – Año 4</t>
  </si>
  <si>
    <t>Segundo semestre-  Año 4</t>
  </si>
  <si>
    <t>Primer semestre – Año 5</t>
  </si>
  <si>
    <t>Segundo semestre-  Año 5</t>
  </si>
  <si>
    <t>ANEXO Nº 1</t>
  </si>
  <si>
    <t>ANEXO Nº 2</t>
  </si>
  <si>
    <t>ANEXO Nº 3</t>
  </si>
  <si>
    <t>Trabajo final  de grado II</t>
  </si>
  <si>
    <t>Trabajo final  de grado I</t>
  </si>
  <si>
    <t>Primer Semestre - Año 1</t>
  </si>
  <si>
    <t>Comunicación Escrita</t>
  </si>
  <si>
    <t>Segundo Semestre - Año 1</t>
  </si>
  <si>
    <t>Primer Semestre - Año 2</t>
  </si>
  <si>
    <t>Segundo Semestre - Año 2</t>
  </si>
  <si>
    <t>Primer Semestre - Año 5</t>
  </si>
  <si>
    <t>Segundo Semestre - Año 5</t>
  </si>
  <si>
    <t>Misterio Cristiano I</t>
  </si>
  <si>
    <t>Realidad Social Contemporánea</t>
  </si>
  <si>
    <t>Primer Semestre - Año 3</t>
  </si>
  <si>
    <t>Segundo Semestre - Año 3</t>
  </si>
  <si>
    <t>Primer Semestre - Año 4</t>
  </si>
  <si>
    <t>Etica Profesional</t>
  </si>
  <si>
    <t>Segundo Semestre - Año 4</t>
  </si>
  <si>
    <t>Seminario VIII</t>
  </si>
  <si>
    <t>Segundo semestre- Año 5</t>
  </si>
  <si>
    <t>Segundo Semestre- Año 5</t>
  </si>
  <si>
    <t>Semunario I</t>
  </si>
  <si>
    <t>Primer semestre- Año 5</t>
  </si>
  <si>
    <t>Seminarios según énfasis I</t>
  </si>
  <si>
    <t>Primer  y Segundo Semestre - Año 5</t>
  </si>
  <si>
    <t>Electivas 8 %</t>
  </si>
  <si>
    <t xml:space="preserve">Formación Profesional      63%     </t>
  </si>
  <si>
    <t>Formación Instrumental 25 %</t>
  </si>
  <si>
    <t>Formación Teológica - Humana 12 %</t>
  </si>
  <si>
    <t>Priemer Semestre- Año 2</t>
  </si>
  <si>
    <t>Prfimer Semestre - Año 3</t>
  </si>
  <si>
    <t>Electiva I</t>
  </si>
  <si>
    <t>Electiva II</t>
  </si>
  <si>
    <t>Hermenéutica de la Psicología</t>
  </si>
  <si>
    <t>Hermenéutica  de la Psicología</t>
  </si>
  <si>
    <t>Sin prerrequisitos</t>
  </si>
  <si>
    <t>Comunicación oral</t>
  </si>
  <si>
    <t xml:space="preserve">Estadística I </t>
  </si>
  <si>
    <t>Probado el primer semestre completo</t>
  </si>
  <si>
    <t>Aprobado el 1er. Semestre Completo</t>
  </si>
  <si>
    <t>Aprobado el 1er. Semestre Completo Psicología general .  Antropología Filosófica</t>
  </si>
  <si>
    <t>Aprobado el primer Semestre completo</t>
  </si>
  <si>
    <t>Aprobado el Primer ccurso completo Metodología de la Investigación</t>
  </si>
  <si>
    <t>Sin prerrequisito</t>
  </si>
  <si>
    <t>Aprobado el primer semestre completo    Misterio Cristiano II</t>
  </si>
  <si>
    <t xml:space="preserve">Aprobado el 1º Semestre Completo. Estadística II. </t>
  </si>
  <si>
    <t>Aprobado el 1er. Semestre Completo. Métodos Cuantitativos</t>
  </si>
  <si>
    <t>Aprobado el 1º Semestre Completo. Bases Biológicas de la Conducta I.Antropología Social</t>
  </si>
  <si>
    <t>Aprobado el primer semestre completo. Teorías Psicológicas</t>
  </si>
  <si>
    <t>Aprobado el 1er  Semestre Completo. Antropología Social.  Antropología Filosófica</t>
  </si>
  <si>
    <t>Aprobado el 2do. Semestre Completo.Antropología Social.  Antropología Filosófica</t>
  </si>
  <si>
    <t xml:space="preserve">Aprobado el 2do. Semestre Completo. Psicometría I.Estadística I. </t>
  </si>
  <si>
    <t>Aprobado 2do semestre completo. Metodología de la Investigación. Investigación cuantitativa. Investigación cualitativa</t>
  </si>
  <si>
    <t>Aprobar el 2do curso completo    Bases biológica de la conducta I</t>
  </si>
  <si>
    <t>Aprobado el 2º Semestre Completo. Metodode logía la Investigación .Psicometría I</t>
  </si>
  <si>
    <t>Aprobado el 2º. Semestre Completo. Componentes de la Personalidad II. Psicología Social</t>
  </si>
  <si>
    <t>Idioma I. Idioma II</t>
  </si>
  <si>
    <t>Ética Fundamental</t>
  </si>
  <si>
    <t xml:space="preserve">Aprobado el 3er Semestre Completo.Componentes de la Personalidad I y II. Bases biológicas de la Conducta I y II. Epistemología </t>
  </si>
  <si>
    <t>Aprobado el 3er semestre completo Componentes de la Personalidad I.Psicología General . Antropología Social. Antropología Filosófica.Teorías Psicológicas</t>
  </si>
  <si>
    <t>Aprobado el 3er. Semestre Completo. Bases biológicas de la Conducta II.Psicología del Desarrollo I</t>
  </si>
  <si>
    <t>Aprobado el 3er Semestre Completo. Psicometría I y II. Entrevista Psicológica. Componentes de la Personalidad I y II. Epistemología. Teorías Psicológicas.</t>
  </si>
  <si>
    <t>Aprobado el 3er. Semestre Completo. Comportamiento Organizacional I. Psicología Social. Bases Biológicas de la Conducta II.Componentes de la Personalidad II</t>
  </si>
  <si>
    <t>Aprobado el 3er. Semestre Completo. Psicología del Desarrollo I. Bases Biológicas de la Conducta II. Componentes de la personalidad I y II.</t>
  </si>
  <si>
    <t>Ética Personal</t>
  </si>
  <si>
    <t>Aprobado el 4º Semestre Completo</t>
  </si>
  <si>
    <t>Aprobado el 4º Semestre Completo. Psicología del Aprendizaje I.Psicología del Desarrollo I y II</t>
  </si>
  <si>
    <t>Aprobado el 4to. Semestre Completo. Comportamiento Organizacional I.Psicometría II. Técnicas Proyectivas.Elaboración de Informes Psicológicos</t>
  </si>
  <si>
    <t>Aprobado el 4to. Semestre Completo.Salud y Enfermedad I. Componentes de la personalidad II. Psicología del Desarrollo I.Bases Biológicas de la Conducta II</t>
  </si>
  <si>
    <t>Aprobado el 4º Semestre Completo. Psicología del Desarrollo I y II.Componentes de la Personalidad II.</t>
  </si>
  <si>
    <t>Ética Social I</t>
  </si>
  <si>
    <t xml:space="preserve">Aprobado el 5º Semestre Completo. Salud y Enfermedad I y II. Psicología del Desarrollo I y II. </t>
  </si>
  <si>
    <t>Aprobado el 5to Semestre Completo</t>
  </si>
  <si>
    <t>Aprobado el 5to Semestre Completo.Práctica de Intervención I.Comportamiento Organizacional II</t>
  </si>
  <si>
    <t>Aprobado el 5to Semestre Completo.Psicología del Aprendizaje I.Psicología del Desarrollo I y II.Elaboración de Informes Psicológicos</t>
  </si>
  <si>
    <t>Aprobado el 5to Semestre Completo.Psicología del Aprendizaje I y II.Práctica de Intervención II.Psicología del Desarrollo II y III</t>
  </si>
  <si>
    <t>Ética Social II</t>
  </si>
  <si>
    <t>Aprobado el 5to Semestre Completo.Salud y Enfermedad I y II.Psicología del desarrollo I y II</t>
  </si>
  <si>
    <t>Psicoterapia de Adultos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</si>
</sst>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11"/>
      <color rgb="FF0070C0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9" fillId="4" borderId="2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/>
    </xf>
    <xf numFmtId="0" fontId="4" fillId="5" borderId="13" xfId="0" applyFont="1" applyFill="1" applyBorder="1"/>
    <xf numFmtId="0" fontId="3" fillId="5" borderId="13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 vertical="center" wrapText="1"/>
    </xf>
    <xf numFmtId="1" fontId="3" fillId="5" borderId="13" xfId="0" applyNumberFormat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4" fillId="5" borderId="6" xfId="0" applyFont="1" applyFill="1" applyBorder="1"/>
    <xf numFmtId="0" fontId="3" fillId="5" borderId="6" xfId="0" applyFont="1" applyFill="1" applyBorder="1" applyAlignment="1">
      <alignment horizontal="center"/>
    </xf>
    <xf numFmtId="1" fontId="3" fillId="5" borderId="6" xfId="0" applyNumberFormat="1" applyFont="1" applyFill="1" applyBorder="1" applyAlignment="1">
      <alignment horizontal="center"/>
    </xf>
    <xf numFmtId="0" fontId="4" fillId="7" borderId="13" xfId="0" applyFont="1" applyFill="1" applyBorder="1"/>
    <xf numFmtId="0" fontId="3" fillId="7" borderId="13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 vertical="center" wrapText="1"/>
    </xf>
    <xf numFmtId="1" fontId="6" fillId="7" borderId="14" xfId="0" applyNumberFormat="1" applyFont="1" applyFill="1" applyBorder="1" applyAlignment="1">
      <alignment horizontal="center" vertical="top"/>
    </xf>
    <xf numFmtId="1" fontId="3" fillId="7" borderId="11" xfId="0" applyNumberFormat="1" applyFont="1" applyFill="1" applyBorder="1" applyAlignment="1">
      <alignment horizontal="center" vertical="center" wrapText="1"/>
    </xf>
    <xf numFmtId="1" fontId="3" fillId="7" borderId="0" xfId="0" applyNumberFormat="1" applyFont="1" applyFill="1" applyBorder="1" applyAlignment="1">
      <alignment horizontal="center" vertical="center" wrapText="1"/>
    </xf>
    <xf numFmtId="1" fontId="3" fillId="5" borderId="1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9" fillId="4" borderId="11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5" fillId="0" borderId="6" xfId="0" applyFont="1" applyBorder="1"/>
    <xf numFmtId="16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1" fillId="2" borderId="17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11" fillId="0" borderId="6" xfId="0" applyFont="1" applyBorder="1" applyAlignment="1">
      <alignment horizontal="center" vertical="top" wrapText="1"/>
    </xf>
    <xf numFmtId="0" fontId="12" fillId="0" borderId="0" xfId="0" applyFont="1" applyBorder="1"/>
    <xf numFmtId="0" fontId="13" fillId="0" borderId="0" xfId="0" applyFont="1"/>
    <xf numFmtId="0" fontId="14" fillId="0" borderId="0" xfId="0" applyFont="1"/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15" fillId="0" borderId="0" xfId="0" applyFont="1"/>
    <xf numFmtId="0" fontId="0" fillId="0" borderId="6" xfId="0" applyBorder="1" applyAlignment="1">
      <alignment horizontal="left"/>
    </xf>
    <xf numFmtId="0" fontId="0" fillId="4" borderId="6" xfId="0" applyFill="1" applyBorder="1" applyAlignment="1">
      <alignment horizontal="center"/>
    </xf>
    <xf numFmtId="0" fontId="0" fillId="8" borderId="15" xfId="0" applyFill="1" applyBorder="1" applyAlignment="1">
      <alignment horizontal="center" wrapText="1"/>
    </xf>
    <xf numFmtId="0" fontId="0" fillId="9" borderId="6" xfId="0" applyFill="1" applyBorder="1" applyAlignment="1">
      <alignment horizontal="center"/>
    </xf>
    <xf numFmtId="0" fontId="0" fillId="0" borderId="0" xfId="0" applyAlignment="1">
      <alignment horizontal="left"/>
    </xf>
    <xf numFmtId="0" fontId="7" fillId="8" borderId="6" xfId="0" applyFont="1" applyFill="1" applyBorder="1" applyAlignment="1">
      <alignment horizontal="left" wrapText="1"/>
    </xf>
    <xf numFmtId="0" fontId="0" fillId="6" borderId="6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8" borderId="6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9" borderId="6" xfId="0" applyFill="1" applyBorder="1" applyAlignment="1">
      <alignment horizontal="left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wrapText="1"/>
    </xf>
    <xf numFmtId="0" fontId="8" fillId="4" borderId="1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115"/>
  <sheetViews>
    <sheetView tabSelected="1" topLeftCell="A99" workbookViewId="0">
      <selection activeCell="D112" sqref="D112"/>
    </sheetView>
  </sheetViews>
  <sheetFormatPr baseColWidth="10" defaultRowHeight="15" x14ac:dyDescent="0.25"/>
  <cols>
    <col min="2" max="2" width="3.7109375" customWidth="1"/>
    <col min="3" max="3" width="37" style="1" customWidth="1"/>
    <col min="4" max="9" width="7.7109375" style="13" customWidth="1"/>
    <col min="10" max="10" width="61.42578125" style="97" customWidth="1"/>
    <col min="11" max="11" width="24" style="11" customWidth="1"/>
  </cols>
  <sheetData>
    <row r="1" spans="3:11" x14ac:dyDescent="0.25">
      <c r="C1" s="86" t="s">
        <v>112</v>
      </c>
      <c r="D1" s="3"/>
      <c r="E1" s="3"/>
      <c r="F1" s="3"/>
      <c r="G1" s="3"/>
      <c r="H1" s="3"/>
      <c r="I1" s="3"/>
    </row>
    <row r="2" spans="3:11" x14ac:dyDescent="0.25">
      <c r="C2" s="2"/>
      <c r="D2" s="3"/>
      <c r="E2" s="3"/>
      <c r="F2" s="3"/>
      <c r="G2" s="3"/>
      <c r="H2" s="3"/>
      <c r="I2" s="3"/>
    </row>
    <row r="3" spans="3:11" ht="36.75" customHeight="1" thickBot="1" x14ac:dyDescent="0.3">
      <c r="C3" s="107" t="s">
        <v>0</v>
      </c>
      <c r="D3" s="109" t="s">
        <v>9</v>
      </c>
      <c r="E3" s="110"/>
      <c r="F3" s="109" t="s">
        <v>14</v>
      </c>
      <c r="G3" s="110"/>
      <c r="H3" s="111" t="s">
        <v>16</v>
      </c>
      <c r="I3" s="113" t="s">
        <v>1</v>
      </c>
      <c r="J3" s="115" t="s">
        <v>20</v>
      </c>
      <c r="K3" s="105"/>
    </row>
    <row r="4" spans="3:11" ht="20.25" customHeight="1" thickBot="1" x14ac:dyDescent="0.3">
      <c r="C4" s="108"/>
      <c r="D4" s="14" t="s">
        <v>10</v>
      </c>
      <c r="E4" s="14" t="s">
        <v>11</v>
      </c>
      <c r="F4" s="14" t="s">
        <v>12</v>
      </c>
      <c r="G4" s="14" t="s">
        <v>13</v>
      </c>
      <c r="H4" s="112"/>
      <c r="I4" s="114"/>
      <c r="J4" s="115"/>
      <c r="K4" s="106"/>
    </row>
    <row r="5" spans="3:11" ht="20.25" customHeight="1" thickBot="1" x14ac:dyDescent="0.3">
      <c r="C5" s="40" t="s">
        <v>15</v>
      </c>
      <c r="D5" s="41"/>
      <c r="E5" s="41"/>
      <c r="F5" s="41"/>
      <c r="G5" s="41"/>
      <c r="H5" s="42"/>
      <c r="I5" s="43"/>
      <c r="J5" s="98"/>
      <c r="K5" s="95"/>
    </row>
    <row r="6" spans="3:11" ht="15" customHeight="1" thickBot="1" x14ac:dyDescent="0.3">
      <c r="C6" s="38" t="s">
        <v>17</v>
      </c>
      <c r="D6" s="24" t="s">
        <v>21</v>
      </c>
      <c r="E6" s="24"/>
      <c r="F6" s="24"/>
      <c r="G6" s="24"/>
      <c r="H6" s="24"/>
      <c r="I6" s="25"/>
      <c r="J6" s="99"/>
      <c r="K6" s="69"/>
    </row>
    <row r="7" spans="3:11" ht="15" customHeight="1" thickBot="1" x14ac:dyDescent="0.3">
      <c r="C7" s="4" t="s">
        <v>2</v>
      </c>
      <c r="D7" s="5">
        <v>2</v>
      </c>
      <c r="E7" s="5">
        <f>(D7*18)</f>
        <v>36</v>
      </c>
      <c r="F7" s="5">
        <v>2</v>
      </c>
      <c r="G7" s="5">
        <f>(F7*18)</f>
        <v>36</v>
      </c>
      <c r="H7" s="5">
        <f>(E7+G7)</f>
        <v>72</v>
      </c>
      <c r="I7" s="35">
        <f>(H7/25)</f>
        <v>2.88</v>
      </c>
      <c r="J7" s="93" t="s">
        <v>148</v>
      </c>
      <c r="K7" s="12" t="s">
        <v>21</v>
      </c>
    </row>
    <row r="8" spans="3:11" ht="15" customHeight="1" thickBot="1" x14ac:dyDescent="0.3">
      <c r="C8" s="4" t="s">
        <v>3</v>
      </c>
      <c r="D8" s="5">
        <v>4</v>
      </c>
      <c r="E8" s="5">
        <f t="shared" ref="E8:E12" si="0">(D8*18)</f>
        <v>72</v>
      </c>
      <c r="F8" s="5">
        <v>3</v>
      </c>
      <c r="G8" s="5">
        <f t="shared" ref="G8:G12" si="1">(F8*18)</f>
        <v>54</v>
      </c>
      <c r="H8" s="5">
        <f t="shared" ref="H8:H13" si="2">(E8+G8)</f>
        <v>126</v>
      </c>
      <c r="I8" s="35">
        <f t="shared" ref="I8:I13" si="3">(H8/25)</f>
        <v>5.04</v>
      </c>
      <c r="J8" s="93" t="s">
        <v>148</v>
      </c>
      <c r="K8" s="12"/>
    </row>
    <row r="9" spans="3:11" ht="15" customHeight="1" thickBot="1" x14ac:dyDescent="0.3">
      <c r="C9" s="4" t="s">
        <v>22</v>
      </c>
      <c r="D9" s="5">
        <v>2</v>
      </c>
      <c r="E9" s="5">
        <f t="shared" si="0"/>
        <v>36</v>
      </c>
      <c r="F9" s="5">
        <v>3</v>
      </c>
      <c r="G9" s="5">
        <f t="shared" si="1"/>
        <v>54</v>
      </c>
      <c r="H9" s="5">
        <f t="shared" si="2"/>
        <v>90</v>
      </c>
      <c r="I9" s="35">
        <f t="shared" si="3"/>
        <v>3.6</v>
      </c>
      <c r="J9" s="93" t="s">
        <v>148</v>
      </c>
      <c r="K9" s="12"/>
    </row>
    <row r="10" spans="3:11" ht="15" customHeight="1" thickBot="1" x14ac:dyDescent="0.3">
      <c r="C10" s="4" t="s">
        <v>4</v>
      </c>
      <c r="D10" s="5">
        <v>4</v>
      </c>
      <c r="E10" s="5">
        <f t="shared" si="0"/>
        <v>72</v>
      </c>
      <c r="F10" s="5">
        <v>3</v>
      </c>
      <c r="G10" s="5">
        <f t="shared" si="1"/>
        <v>54</v>
      </c>
      <c r="H10" s="5">
        <f t="shared" si="2"/>
        <v>126</v>
      </c>
      <c r="I10" s="35">
        <f t="shared" si="3"/>
        <v>5.04</v>
      </c>
      <c r="J10" s="93" t="s">
        <v>148</v>
      </c>
      <c r="K10" s="12"/>
    </row>
    <row r="11" spans="3:11" ht="15" customHeight="1" thickBot="1" x14ac:dyDescent="0.3">
      <c r="C11" s="4" t="s">
        <v>24</v>
      </c>
      <c r="D11" s="5">
        <v>2</v>
      </c>
      <c r="E11" s="5">
        <f t="shared" si="0"/>
        <v>36</v>
      </c>
      <c r="F11" s="5">
        <v>2</v>
      </c>
      <c r="G11" s="5">
        <f t="shared" si="1"/>
        <v>36</v>
      </c>
      <c r="H11" s="5">
        <f t="shared" si="2"/>
        <v>72</v>
      </c>
      <c r="I11" s="35">
        <f t="shared" si="3"/>
        <v>2.88</v>
      </c>
      <c r="J11" s="93" t="s">
        <v>148</v>
      </c>
      <c r="K11" s="12"/>
    </row>
    <row r="12" spans="3:11" ht="15" customHeight="1" thickBot="1" x14ac:dyDescent="0.3">
      <c r="C12" s="4" t="s">
        <v>23</v>
      </c>
      <c r="D12" s="5">
        <v>2</v>
      </c>
      <c r="E12" s="5">
        <f t="shared" si="0"/>
        <v>36</v>
      </c>
      <c r="F12" s="5">
        <v>2</v>
      </c>
      <c r="G12" s="5">
        <f t="shared" si="1"/>
        <v>36</v>
      </c>
      <c r="H12" s="5">
        <f t="shared" si="2"/>
        <v>72</v>
      </c>
      <c r="I12" s="35">
        <f t="shared" si="3"/>
        <v>2.88</v>
      </c>
      <c r="J12" s="93" t="s">
        <v>148</v>
      </c>
      <c r="K12" s="12"/>
    </row>
    <row r="13" spans="3:11" ht="15" customHeight="1" thickBot="1" x14ac:dyDescent="0.3">
      <c r="C13" s="6" t="s">
        <v>19</v>
      </c>
      <c r="D13" s="7">
        <f>SUM(D7:D12)</f>
        <v>16</v>
      </c>
      <c r="E13" s="7">
        <f>SUM(E7:E12)</f>
        <v>288</v>
      </c>
      <c r="F13" s="7">
        <f>SUM(F7:F12)</f>
        <v>15</v>
      </c>
      <c r="G13" s="7">
        <f>SUM(G7:G12)</f>
        <v>270</v>
      </c>
      <c r="H13" s="7">
        <f t="shared" si="2"/>
        <v>558</v>
      </c>
      <c r="I13" s="35">
        <f t="shared" si="3"/>
        <v>22.32</v>
      </c>
      <c r="J13" s="93"/>
      <c r="K13" s="12"/>
    </row>
    <row r="14" spans="3:11" ht="15" customHeight="1" thickBot="1" x14ac:dyDescent="0.3">
      <c r="C14" s="6"/>
      <c r="D14" s="7"/>
      <c r="E14" s="7"/>
      <c r="F14" s="7"/>
      <c r="G14" s="7"/>
      <c r="H14" s="7"/>
      <c r="I14" s="35"/>
      <c r="J14" s="93"/>
      <c r="K14" s="12"/>
    </row>
    <row r="15" spans="3:11" ht="15" customHeight="1" thickBot="1" x14ac:dyDescent="0.3">
      <c r="C15" s="39" t="s">
        <v>18</v>
      </c>
      <c r="D15" s="8"/>
      <c r="E15" s="8"/>
      <c r="F15" s="8"/>
      <c r="G15" s="8"/>
      <c r="H15" s="8"/>
      <c r="I15" s="37"/>
      <c r="J15" s="100"/>
      <c r="K15" s="70"/>
    </row>
    <row r="16" spans="3:11" ht="15" customHeight="1" thickBot="1" x14ac:dyDescent="0.3">
      <c r="C16" s="4" t="s">
        <v>5</v>
      </c>
      <c r="D16" s="5">
        <v>4</v>
      </c>
      <c r="E16" s="5">
        <f>(D16*18)</f>
        <v>72</v>
      </c>
      <c r="F16" s="5">
        <v>3</v>
      </c>
      <c r="G16" s="5">
        <f>(F16*18)</f>
        <v>54</v>
      </c>
      <c r="H16" s="5">
        <f>(E16+G16)</f>
        <v>126</v>
      </c>
      <c r="I16" s="35">
        <f>(H16/25)</f>
        <v>5.04</v>
      </c>
      <c r="J16" s="93" t="s">
        <v>148</v>
      </c>
      <c r="K16" s="12"/>
    </row>
    <row r="17" spans="3:12" ht="15" customHeight="1" thickBot="1" x14ac:dyDescent="0.3">
      <c r="C17" s="4" t="s">
        <v>25</v>
      </c>
      <c r="D17" s="5">
        <v>2</v>
      </c>
      <c r="E17" s="5">
        <f t="shared" ref="E17:E22" si="4">(D17*18)</f>
        <v>36</v>
      </c>
      <c r="F17" s="5">
        <v>3</v>
      </c>
      <c r="G17" s="5">
        <f t="shared" ref="G17:G22" si="5">(F17*18)</f>
        <v>54</v>
      </c>
      <c r="H17" s="5">
        <f t="shared" ref="H17:H22" si="6">(E17+G17)</f>
        <v>90</v>
      </c>
      <c r="I17" s="35">
        <f t="shared" ref="I17:I22" si="7">(H17/25)</f>
        <v>3.6</v>
      </c>
      <c r="J17" s="93" t="s">
        <v>149</v>
      </c>
      <c r="K17" s="12"/>
    </row>
    <row r="18" spans="3:12" ht="15" customHeight="1" thickBot="1" x14ac:dyDescent="0.3">
      <c r="C18" s="4" t="s">
        <v>6</v>
      </c>
      <c r="D18" s="5">
        <v>2</v>
      </c>
      <c r="E18" s="5">
        <f t="shared" si="4"/>
        <v>36</v>
      </c>
      <c r="F18" s="5">
        <v>2</v>
      </c>
      <c r="G18" s="5">
        <f t="shared" si="5"/>
        <v>36</v>
      </c>
      <c r="H18" s="5">
        <f t="shared" si="6"/>
        <v>72</v>
      </c>
      <c r="I18" s="35">
        <f t="shared" si="7"/>
        <v>2.88</v>
      </c>
      <c r="J18" s="93" t="s">
        <v>148</v>
      </c>
      <c r="K18" s="12"/>
    </row>
    <row r="19" spans="3:12" ht="15" customHeight="1" thickBot="1" x14ac:dyDescent="0.3">
      <c r="C19" s="4" t="s">
        <v>7</v>
      </c>
      <c r="D19" s="5">
        <v>4</v>
      </c>
      <c r="E19" s="5">
        <f t="shared" si="4"/>
        <v>72</v>
      </c>
      <c r="F19" s="5">
        <v>3</v>
      </c>
      <c r="G19" s="5">
        <f t="shared" si="5"/>
        <v>54</v>
      </c>
      <c r="H19" s="5">
        <f t="shared" si="6"/>
        <v>126</v>
      </c>
      <c r="I19" s="35">
        <f t="shared" si="7"/>
        <v>5.04</v>
      </c>
      <c r="J19" s="93" t="s">
        <v>150</v>
      </c>
      <c r="K19" s="12"/>
      <c r="L19" t="s">
        <v>21</v>
      </c>
    </row>
    <row r="20" spans="3:12" ht="15" customHeight="1" thickBot="1" x14ac:dyDescent="0.3">
      <c r="C20" s="4" t="s">
        <v>8</v>
      </c>
      <c r="D20" s="5">
        <v>2</v>
      </c>
      <c r="E20" s="5">
        <f t="shared" si="4"/>
        <v>36</v>
      </c>
      <c r="F20" s="5">
        <v>3</v>
      </c>
      <c r="G20" s="5">
        <f t="shared" si="5"/>
        <v>54</v>
      </c>
      <c r="H20" s="5">
        <f t="shared" si="6"/>
        <v>90</v>
      </c>
      <c r="I20" s="35">
        <f t="shared" si="7"/>
        <v>3.6</v>
      </c>
      <c r="J20" s="93" t="s">
        <v>148</v>
      </c>
      <c r="K20" s="12"/>
    </row>
    <row r="21" spans="3:12" ht="15" customHeight="1" thickBot="1" x14ac:dyDescent="0.3">
      <c r="C21" s="4" t="s">
        <v>26</v>
      </c>
      <c r="D21" s="5">
        <v>2</v>
      </c>
      <c r="E21" s="5">
        <f t="shared" si="4"/>
        <v>36</v>
      </c>
      <c r="F21" s="5">
        <v>2</v>
      </c>
      <c r="G21" s="5">
        <f t="shared" si="5"/>
        <v>36</v>
      </c>
      <c r="H21" s="5">
        <f t="shared" si="6"/>
        <v>72</v>
      </c>
      <c r="I21" s="35">
        <f t="shared" si="7"/>
        <v>2.88</v>
      </c>
      <c r="J21" s="93" t="s">
        <v>148</v>
      </c>
      <c r="K21" s="12"/>
    </row>
    <row r="22" spans="3:12" ht="15" customHeight="1" x14ac:dyDescent="0.25">
      <c r="C22" s="9" t="s">
        <v>27</v>
      </c>
      <c r="D22" s="10">
        <v>2</v>
      </c>
      <c r="E22" s="10">
        <f t="shared" si="4"/>
        <v>36</v>
      </c>
      <c r="F22" s="10">
        <v>2</v>
      </c>
      <c r="G22" s="10">
        <f t="shared" si="5"/>
        <v>36</v>
      </c>
      <c r="H22" s="10">
        <f t="shared" si="6"/>
        <v>72</v>
      </c>
      <c r="I22" s="36">
        <f t="shared" si="7"/>
        <v>2.88</v>
      </c>
      <c r="J22" s="93" t="s">
        <v>124</v>
      </c>
      <c r="K22" s="12"/>
    </row>
    <row r="23" spans="3:12" ht="15" customHeight="1" x14ac:dyDescent="0.25">
      <c r="C23" s="31" t="s">
        <v>19</v>
      </c>
      <c r="D23" s="32">
        <f>SUM(D16:D22)</f>
        <v>18</v>
      </c>
      <c r="E23" s="33">
        <f>(D23*18)</f>
        <v>324</v>
      </c>
      <c r="F23" s="32">
        <f>SUM(F16:F22)</f>
        <v>18</v>
      </c>
      <c r="G23" s="33">
        <f>(F23*18)</f>
        <v>324</v>
      </c>
      <c r="H23" s="33">
        <f>(E23+G23)</f>
        <v>648</v>
      </c>
      <c r="I23" s="34">
        <f>SUM(I16:I22)</f>
        <v>25.919999999999998</v>
      </c>
      <c r="J23" s="101"/>
      <c r="K23" s="12"/>
    </row>
    <row r="24" spans="3:12" ht="15" customHeight="1" x14ac:dyDescent="0.25">
      <c r="C24" s="19"/>
      <c r="D24" s="20">
        <f>SUM(D13,D23)</f>
        <v>34</v>
      </c>
      <c r="E24" s="21">
        <v>612</v>
      </c>
      <c r="F24" s="21">
        <f t="shared" ref="F24:I24" si="8">SUM(F16:F23)</f>
        <v>36</v>
      </c>
      <c r="G24" s="21">
        <f t="shared" si="8"/>
        <v>648</v>
      </c>
      <c r="H24" s="21">
        <f t="shared" si="8"/>
        <v>1296</v>
      </c>
      <c r="I24" s="22">
        <f t="shared" si="8"/>
        <v>51.839999999999996</v>
      </c>
      <c r="J24" s="101"/>
      <c r="K24" s="12"/>
    </row>
    <row r="25" spans="3:12" ht="15" customHeight="1" x14ac:dyDescent="0.25">
      <c r="C25" s="15"/>
      <c r="D25" s="16"/>
      <c r="E25" s="16"/>
      <c r="F25" s="16"/>
      <c r="G25" s="16"/>
      <c r="H25" s="16"/>
      <c r="I25" s="16"/>
      <c r="J25" s="93"/>
      <c r="K25" s="12"/>
    </row>
    <row r="26" spans="3:12" ht="15" customHeight="1" x14ac:dyDescent="0.25">
      <c r="C26" s="49" t="s">
        <v>28</v>
      </c>
      <c r="D26" s="44"/>
      <c r="E26" s="44"/>
      <c r="F26" s="44"/>
      <c r="G26" s="44"/>
      <c r="H26" s="44"/>
      <c r="I26" s="44"/>
      <c r="J26" s="102"/>
      <c r="K26" s="68"/>
    </row>
    <row r="27" spans="3:12" ht="15" customHeight="1" x14ac:dyDescent="0.25">
      <c r="C27" s="50" t="s">
        <v>17</v>
      </c>
      <c r="D27" s="23"/>
      <c r="E27" s="23"/>
      <c r="F27" s="23"/>
      <c r="G27" s="23"/>
      <c r="H27" s="23"/>
      <c r="I27" s="23"/>
      <c r="J27" s="99"/>
      <c r="K27" s="69"/>
    </row>
    <row r="28" spans="3:12" ht="15" customHeight="1" x14ac:dyDescent="0.25">
      <c r="C28" s="17" t="s">
        <v>34</v>
      </c>
      <c r="D28" s="16">
        <v>2</v>
      </c>
      <c r="E28" s="16">
        <f>D28*18</f>
        <v>36</v>
      </c>
      <c r="F28" s="16">
        <v>2</v>
      </c>
      <c r="G28" s="16">
        <f>F28*18</f>
        <v>36</v>
      </c>
      <c r="H28" s="16">
        <f>E28+G28</f>
        <v>72</v>
      </c>
      <c r="I28" s="26">
        <f>H28/25</f>
        <v>2.88</v>
      </c>
      <c r="J28" s="93" t="s">
        <v>151</v>
      </c>
      <c r="K28" s="12"/>
    </row>
    <row r="29" spans="3:12" ht="15" customHeight="1" x14ac:dyDescent="0.25">
      <c r="C29" s="17" t="s">
        <v>35</v>
      </c>
      <c r="D29" s="16">
        <v>3</v>
      </c>
      <c r="E29" s="16">
        <f t="shared" ref="E29:E34" si="9">D29*18</f>
        <v>54</v>
      </c>
      <c r="F29" s="16">
        <v>3</v>
      </c>
      <c r="G29" s="16">
        <f t="shared" ref="G29:G34" si="10">F29*18</f>
        <v>54</v>
      </c>
      <c r="H29" s="16">
        <f t="shared" ref="H29:H34" si="11">E29+G29</f>
        <v>108</v>
      </c>
      <c r="I29" s="26">
        <f t="shared" ref="I29:I34" si="12">H29/25</f>
        <v>4.32</v>
      </c>
      <c r="J29" s="93" t="s">
        <v>152</v>
      </c>
      <c r="K29" s="12"/>
    </row>
    <row r="30" spans="3:12" ht="15" customHeight="1" x14ac:dyDescent="0.25">
      <c r="C30" s="17" t="s">
        <v>36</v>
      </c>
      <c r="D30" s="16">
        <v>3</v>
      </c>
      <c r="E30" s="16">
        <f t="shared" si="9"/>
        <v>54</v>
      </c>
      <c r="F30" s="16">
        <v>3</v>
      </c>
      <c r="G30" s="16">
        <f t="shared" si="10"/>
        <v>54</v>
      </c>
      <c r="H30" s="16">
        <f t="shared" si="11"/>
        <v>108</v>
      </c>
      <c r="I30" s="26">
        <f t="shared" si="12"/>
        <v>4.32</v>
      </c>
      <c r="J30" s="93" t="s">
        <v>153</v>
      </c>
      <c r="K30" s="12"/>
    </row>
    <row r="31" spans="3:12" ht="15" customHeight="1" x14ac:dyDescent="0.25">
      <c r="C31" s="17" t="s">
        <v>37</v>
      </c>
      <c r="D31" s="16">
        <v>4</v>
      </c>
      <c r="E31" s="16">
        <f t="shared" si="9"/>
        <v>72</v>
      </c>
      <c r="F31" s="16">
        <v>4</v>
      </c>
      <c r="G31" s="16">
        <f t="shared" si="10"/>
        <v>72</v>
      </c>
      <c r="H31" s="16">
        <f t="shared" si="11"/>
        <v>144</v>
      </c>
      <c r="I31" s="26">
        <f t="shared" si="12"/>
        <v>5.76</v>
      </c>
      <c r="J31" s="93" t="s">
        <v>154</v>
      </c>
      <c r="K31" s="12"/>
    </row>
    <row r="32" spans="3:12" ht="15" customHeight="1" x14ac:dyDescent="0.25">
      <c r="C32" s="17" t="s">
        <v>38</v>
      </c>
      <c r="D32" s="16">
        <v>2</v>
      </c>
      <c r="E32" s="16">
        <f t="shared" si="9"/>
        <v>36</v>
      </c>
      <c r="F32" s="16">
        <v>2</v>
      </c>
      <c r="G32" s="16">
        <f t="shared" si="10"/>
        <v>36</v>
      </c>
      <c r="H32" s="16">
        <f t="shared" si="11"/>
        <v>72</v>
      </c>
      <c r="I32" s="26">
        <f t="shared" si="12"/>
        <v>2.88</v>
      </c>
      <c r="J32" s="93" t="s">
        <v>155</v>
      </c>
      <c r="K32" s="12"/>
    </row>
    <row r="33" spans="3:11" ht="15" customHeight="1" x14ac:dyDescent="0.25">
      <c r="C33" s="17" t="s">
        <v>33</v>
      </c>
      <c r="D33" s="16">
        <v>2</v>
      </c>
      <c r="E33" s="16">
        <f t="shared" si="9"/>
        <v>36</v>
      </c>
      <c r="F33" s="16">
        <v>2</v>
      </c>
      <c r="G33" s="16">
        <f t="shared" si="10"/>
        <v>36</v>
      </c>
      <c r="H33" s="16">
        <f t="shared" si="11"/>
        <v>72</v>
      </c>
      <c r="I33" s="26">
        <f t="shared" si="12"/>
        <v>2.88</v>
      </c>
      <c r="J33" s="93" t="s">
        <v>156</v>
      </c>
      <c r="K33" s="12"/>
    </row>
    <row r="34" spans="3:11" ht="15" customHeight="1" x14ac:dyDescent="0.25">
      <c r="C34" s="17" t="s">
        <v>39</v>
      </c>
      <c r="D34" s="16">
        <v>2</v>
      </c>
      <c r="E34" s="16">
        <f t="shared" si="9"/>
        <v>36</v>
      </c>
      <c r="F34" s="16">
        <v>2</v>
      </c>
      <c r="G34" s="16">
        <f t="shared" si="10"/>
        <v>36</v>
      </c>
      <c r="H34" s="16">
        <f t="shared" si="11"/>
        <v>72</v>
      </c>
      <c r="I34" s="26">
        <f t="shared" si="12"/>
        <v>2.88</v>
      </c>
      <c r="J34" s="93" t="s">
        <v>157</v>
      </c>
      <c r="K34" s="12"/>
    </row>
    <row r="35" spans="3:11" ht="15" customHeight="1" x14ac:dyDescent="0.25">
      <c r="C35" s="17"/>
      <c r="D35" s="18">
        <f t="shared" ref="D35:I35" si="13">SUM(D28:D34)</f>
        <v>18</v>
      </c>
      <c r="E35" s="18">
        <f t="shared" si="13"/>
        <v>324</v>
      </c>
      <c r="F35" s="18">
        <f t="shared" si="13"/>
        <v>18</v>
      </c>
      <c r="G35" s="18">
        <f t="shared" si="13"/>
        <v>324</v>
      </c>
      <c r="H35" s="18">
        <f t="shared" si="13"/>
        <v>648</v>
      </c>
      <c r="I35" s="27">
        <f t="shared" si="13"/>
        <v>25.919999999999998</v>
      </c>
      <c r="J35" s="93"/>
      <c r="K35" s="12"/>
    </row>
    <row r="36" spans="3:11" ht="15" customHeight="1" x14ac:dyDescent="0.25">
      <c r="C36" s="17"/>
      <c r="D36" s="16"/>
      <c r="E36" s="16"/>
      <c r="F36" s="16"/>
      <c r="G36" s="16"/>
      <c r="H36" s="16"/>
      <c r="I36" s="16"/>
      <c r="J36" s="93"/>
      <c r="K36" s="12"/>
    </row>
    <row r="37" spans="3:11" ht="15" customHeight="1" x14ac:dyDescent="0.25">
      <c r="C37" s="48" t="s">
        <v>18</v>
      </c>
      <c r="D37" s="45"/>
      <c r="E37" s="45"/>
      <c r="F37" s="45"/>
      <c r="G37" s="45"/>
      <c r="H37" s="45"/>
      <c r="I37" s="45"/>
      <c r="J37" s="100"/>
      <c r="K37" s="70"/>
    </row>
    <row r="38" spans="3:11" ht="15" customHeight="1" x14ac:dyDescent="0.25">
      <c r="C38" s="17" t="s">
        <v>29</v>
      </c>
      <c r="D38" s="16">
        <v>4</v>
      </c>
      <c r="E38" s="16">
        <f>D38*18</f>
        <v>72</v>
      </c>
      <c r="F38" s="16">
        <v>4</v>
      </c>
      <c r="G38" s="16">
        <f>F38*18</f>
        <v>72</v>
      </c>
      <c r="H38" s="16">
        <f>SUM(E38:G38)</f>
        <v>148</v>
      </c>
      <c r="I38" s="26">
        <f>H38/25</f>
        <v>5.92</v>
      </c>
      <c r="J38" s="93" t="s">
        <v>158</v>
      </c>
      <c r="K38" s="12"/>
    </row>
    <row r="39" spans="3:11" ht="15" customHeight="1" x14ac:dyDescent="0.25">
      <c r="C39" s="17" t="s">
        <v>30</v>
      </c>
      <c r="D39" s="16">
        <v>2</v>
      </c>
      <c r="E39" s="16">
        <f t="shared" ref="E39:E44" si="14">D39*18</f>
        <v>36</v>
      </c>
      <c r="F39" s="16">
        <v>2</v>
      </c>
      <c r="G39" s="16">
        <f t="shared" ref="G39:G44" si="15">F39*18</f>
        <v>36</v>
      </c>
      <c r="H39" s="16">
        <f t="shared" ref="H39:H44" si="16">SUM(E39:G39)</f>
        <v>74</v>
      </c>
      <c r="I39" s="26">
        <f t="shared" ref="I39:I44" si="17">H39/25</f>
        <v>2.96</v>
      </c>
      <c r="J39" s="93" t="s">
        <v>159</v>
      </c>
      <c r="K39" s="12"/>
    </row>
    <row r="40" spans="3:11" ht="15" customHeight="1" x14ac:dyDescent="0.25">
      <c r="C40" s="17" t="s">
        <v>40</v>
      </c>
      <c r="D40" s="16">
        <v>4</v>
      </c>
      <c r="E40" s="16">
        <f t="shared" si="14"/>
        <v>72</v>
      </c>
      <c r="F40" s="16">
        <v>4</v>
      </c>
      <c r="G40" s="16">
        <f t="shared" si="15"/>
        <v>72</v>
      </c>
      <c r="H40" s="16">
        <f t="shared" si="16"/>
        <v>148</v>
      </c>
      <c r="I40" s="26">
        <f t="shared" si="17"/>
        <v>5.92</v>
      </c>
      <c r="J40" s="93" t="s">
        <v>160</v>
      </c>
      <c r="K40" s="12"/>
    </row>
    <row r="41" spans="3:11" ht="15" customHeight="1" x14ac:dyDescent="0.25">
      <c r="C41" s="17" t="s">
        <v>31</v>
      </c>
      <c r="D41" s="16">
        <v>2</v>
      </c>
      <c r="E41" s="16">
        <f t="shared" si="14"/>
        <v>36</v>
      </c>
      <c r="F41" s="16">
        <v>2</v>
      </c>
      <c r="G41" s="16">
        <f t="shared" si="15"/>
        <v>36</v>
      </c>
      <c r="H41" s="16">
        <f t="shared" si="16"/>
        <v>74</v>
      </c>
      <c r="I41" s="26">
        <f t="shared" si="17"/>
        <v>2.96</v>
      </c>
      <c r="J41" s="93" t="s">
        <v>161</v>
      </c>
      <c r="K41" s="12"/>
    </row>
    <row r="42" spans="3:11" ht="15" customHeight="1" x14ac:dyDescent="0.25">
      <c r="C42" s="17" t="s">
        <v>32</v>
      </c>
      <c r="D42" s="16">
        <v>2</v>
      </c>
      <c r="E42" s="16">
        <f t="shared" si="14"/>
        <v>36</v>
      </c>
      <c r="F42" s="16">
        <v>2</v>
      </c>
      <c r="G42" s="16">
        <f t="shared" si="15"/>
        <v>36</v>
      </c>
      <c r="H42" s="16">
        <f t="shared" si="16"/>
        <v>74</v>
      </c>
      <c r="I42" s="26">
        <f t="shared" si="17"/>
        <v>2.96</v>
      </c>
      <c r="J42" s="93" t="s">
        <v>162</v>
      </c>
      <c r="K42" s="12"/>
    </row>
    <row r="43" spans="3:11" ht="15" customHeight="1" x14ac:dyDescent="0.25">
      <c r="C43" s="17" t="s">
        <v>41</v>
      </c>
      <c r="D43" s="16">
        <v>2</v>
      </c>
      <c r="E43" s="16">
        <f t="shared" si="14"/>
        <v>36</v>
      </c>
      <c r="F43" s="16">
        <v>2</v>
      </c>
      <c r="G43" s="16">
        <f t="shared" si="15"/>
        <v>36</v>
      </c>
      <c r="H43" s="16">
        <f t="shared" si="16"/>
        <v>74</v>
      </c>
      <c r="I43" s="26">
        <f t="shared" si="17"/>
        <v>2.96</v>
      </c>
      <c r="J43" s="93" t="s">
        <v>33</v>
      </c>
      <c r="K43" s="12"/>
    </row>
    <row r="44" spans="3:11" ht="15" customHeight="1" x14ac:dyDescent="0.25">
      <c r="C44" s="17" t="s">
        <v>42</v>
      </c>
      <c r="D44" s="16">
        <v>2</v>
      </c>
      <c r="E44" s="16">
        <f t="shared" si="14"/>
        <v>36</v>
      </c>
      <c r="F44" s="16">
        <v>2</v>
      </c>
      <c r="G44" s="16">
        <f t="shared" si="15"/>
        <v>36</v>
      </c>
      <c r="H44" s="16">
        <f t="shared" si="16"/>
        <v>74</v>
      </c>
      <c r="I44" s="26">
        <f t="shared" si="17"/>
        <v>2.96</v>
      </c>
      <c r="J44" s="93" t="s">
        <v>39</v>
      </c>
      <c r="K44" s="12"/>
    </row>
    <row r="45" spans="3:11" ht="15" customHeight="1" x14ac:dyDescent="0.25">
      <c r="C45" s="15"/>
      <c r="D45" s="18">
        <f t="shared" ref="D45:I45" si="18">SUM(D38:D44)</f>
        <v>18</v>
      </c>
      <c r="E45" s="18">
        <f t="shared" si="18"/>
        <v>324</v>
      </c>
      <c r="F45" s="18">
        <f t="shared" si="18"/>
        <v>18</v>
      </c>
      <c r="G45" s="18">
        <f t="shared" si="18"/>
        <v>324</v>
      </c>
      <c r="H45" s="18">
        <f t="shared" si="18"/>
        <v>666</v>
      </c>
      <c r="I45" s="27">
        <f t="shared" si="18"/>
        <v>26.64</v>
      </c>
      <c r="J45" s="93"/>
      <c r="K45" s="12"/>
    </row>
    <row r="46" spans="3:11" ht="15" customHeight="1" x14ac:dyDescent="0.25">
      <c r="C46" s="28"/>
      <c r="D46" s="29">
        <f>SUM(D35,D45)</f>
        <v>36</v>
      </c>
      <c r="E46" s="29">
        <f t="shared" ref="E46:I46" si="19">SUM(E35,E45)</f>
        <v>648</v>
      </c>
      <c r="F46" s="29">
        <f t="shared" si="19"/>
        <v>36</v>
      </c>
      <c r="G46" s="29">
        <f t="shared" si="19"/>
        <v>648</v>
      </c>
      <c r="H46" s="29">
        <f t="shared" si="19"/>
        <v>1314</v>
      </c>
      <c r="I46" s="30">
        <f t="shared" si="19"/>
        <v>52.56</v>
      </c>
      <c r="J46" s="93"/>
      <c r="K46" s="12"/>
    </row>
    <row r="47" spans="3:11" ht="15" customHeight="1" x14ac:dyDescent="0.25">
      <c r="C47" s="15"/>
      <c r="D47" s="16"/>
      <c r="E47" s="16"/>
      <c r="F47" s="16"/>
      <c r="G47" s="16"/>
      <c r="H47" s="16"/>
      <c r="I47" s="16"/>
      <c r="J47" s="93"/>
      <c r="K47" s="12"/>
    </row>
    <row r="48" spans="3:11" ht="15" customHeight="1" x14ac:dyDescent="0.25">
      <c r="C48" s="46" t="s">
        <v>43</v>
      </c>
      <c r="D48" s="44"/>
      <c r="E48" s="44"/>
      <c r="F48" s="44"/>
      <c r="G48" s="44"/>
      <c r="H48" s="44"/>
      <c r="I48" s="44"/>
      <c r="J48" s="102"/>
      <c r="K48" s="68"/>
    </row>
    <row r="49" spans="3:11" ht="15" customHeight="1" x14ac:dyDescent="0.25">
      <c r="C49" s="47" t="s">
        <v>17</v>
      </c>
      <c r="D49" s="23"/>
      <c r="E49" s="23"/>
      <c r="F49" s="23"/>
      <c r="G49" s="23"/>
      <c r="H49" s="23"/>
      <c r="I49" s="23"/>
      <c r="J49" s="99"/>
      <c r="K49" s="69"/>
    </row>
    <row r="50" spans="3:11" ht="15" customHeight="1" x14ac:dyDescent="0.25">
      <c r="C50" s="15" t="s">
        <v>44</v>
      </c>
      <c r="D50" s="16">
        <v>3</v>
      </c>
      <c r="E50" s="16">
        <f>D50*18</f>
        <v>54</v>
      </c>
      <c r="F50" s="16">
        <v>3</v>
      </c>
      <c r="G50" s="16">
        <f>F50*18</f>
        <v>54</v>
      </c>
      <c r="H50" s="16">
        <f>E50+G50</f>
        <v>108</v>
      </c>
      <c r="I50" s="26">
        <f>H50/25</f>
        <v>4.32</v>
      </c>
      <c r="J50" s="93" t="s">
        <v>163</v>
      </c>
      <c r="K50" s="12"/>
    </row>
    <row r="51" spans="3:11" ht="15" customHeight="1" x14ac:dyDescent="0.25">
      <c r="C51" s="15" t="s">
        <v>45</v>
      </c>
      <c r="D51" s="16">
        <v>4</v>
      </c>
      <c r="E51" s="16">
        <f t="shared" ref="E51:E57" si="20">D51*18</f>
        <v>72</v>
      </c>
      <c r="F51" s="16">
        <v>4</v>
      </c>
      <c r="G51" s="16">
        <f t="shared" ref="G51:G57" si="21">F51*18</f>
        <v>72</v>
      </c>
      <c r="H51" s="16">
        <f t="shared" ref="H51:H57" si="22">E51+G51</f>
        <v>144</v>
      </c>
      <c r="I51" s="26">
        <f t="shared" ref="I51:I57" si="23">H51/25</f>
        <v>5.76</v>
      </c>
      <c r="J51" s="93" t="s">
        <v>164</v>
      </c>
      <c r="K51" s="12"/>
    </row>
    <row r="52" spans="3:11" ht="15" customHeight="1" x14ac:dyDescent="0.25">
      <c r="C52" s="15" t="s">
        <v>46</v>
      </c>
      <c r="D52" s="16">
        <v>2</v>
      </c>
      <c r="E52" s="16">
        <f t="shared" si="20"/>
        <v>36</v>
      </c>
      <c r="F52" s="16">
        <v>2</v>
      </c>
      <c r="G52" s="16">
        <f t="shared" si="21"/>
        <v>36</v>
      </c>
      <c r="H52" s="16">
        <f t="shared" si="22"/>
        <v>72</v>
      </c>
      <c r="I52" s="26">
        <f t="shared" si="23"/>
        <v>2.88</v>
      </c>
      <c r="J52" s="93" t="s">
        <v>165</v>
      </c>
      <c r="K52" s="12"/>
    </row>
    <row r="53" spans="3:11" ht="15" customHeight="1" x14ac:dyDescent="0.25">
      <c r="C53" s="15" t="s">
        <v>47</v>
      </c>
      <c r="D53" s="16">
        <v>3</v>
      </c>
      <c r="E53" s="16">
        <f t="shared" si="20"/>
        <v>54</v>
      </c>
      <c r="F53" s="16">
        <v>3</v>
      </c>
      <c r="G53" s="16">
        <f t="shared" si="21"/>
        <v>54</v>
      </c>
      <c r="H53" s="16">
        <f t="shared" si="22"/>
        <v>108</v>
      </c>
      <c r="I53" s="26">
        <f t="shared" si="23"/>
        <v>4.32</v>
      </c>
      <c r="J53" s="93" t="s">
        <v>166</v>
      </c>
      <c r="K53" s="12"/>
    </row>
    <row r="54" spans="3:11" ht="15" customHeight="1" x14ac:dyDescent="0.25">
      <c r="C54" s="15" t="s">
        <v>48</v>
      </c>
      <c r="D54" s="16">
        <v>3</v>
      </c>
      <c r="E54" s="16">
        <f t="shared" si="20"/>
        <v>54</v>
      </c>
      <c r="F54" s="16">
        <v>3</v>
      </c>
      <c r="G54" s="16">
        <f t="shared" si="21"/>
        <v>54</v>
      </c>
      <c r="H54" s="16">
        <f t="shared" si="22"/>
        <v>108</v>
      </c>
      <c r="I54" s="26">
        <f t="shared" si="23"/>
        <v>4.32</v>
      </c>
      <c r="J54" s="93" t="s">
        <v>167</v>
      </c>
      <c r="K54" s="12"/>
    </row>
    <row r="55" spans="3:11" ht="15" customHeight="1" x14ac:dyDescent="0.25">
      <c r="C55" s="15" t="s">
        <v>56</v>
      </c>
      <c r="D55" s="16">
        <v>2</v>
      </c>
      <c r="E55" s="16">
        <f t="shared" si="20"/>
        <v>36</v>
      </c>
      <c r="F55" s="16">
        <v>2</v>
      </c>
      <c r="G55" s="16">
        <f t="shared" si="21"/>
        <v>36</v>
      </c>
      <c r="H55" s="16">
        <f t="shared" si="22"/>
        <v>72</v>
      </c>
      <c r="I55" s="26">
        <f t="shared" si="23"/>
        <v>2.88</v>
      </c>
      <c r="J55" s="93" t="s">
        <v>168</v>
      </c>
      <c r="K55" s="12"/>
    </row>
    <row r="56" spans="3:11" ht="15" customHeight="1" x14ac:dyDescent="0.25">
      <c r="C56" s="15" t="s">
        <v>50</v>
      </c>
      <c r="D56" s="16">
        <v>2</v>
      </c>
      <c r="E56" s="16">
        <f t="shared" si="20"/>
        <v>36</v>
      </c>
      <c r="F56" s="16">
        <v>2</v>
      </c>
      <c r="G56" s="16">
        <f t="shared" si="21"/>
        <v>36</v>
      </c>
      <c r="H56" s="16">
        <f t="shared" si="22"/>
        <v>72</v>
      </c>
      <c r="I56" s="26">
        <f t="shared" si="23"/>
        <v>2.88</v>
      </c>
      <c r="J56" s="93" t="s">
        <v>169</v>
      </c>
      <c r="K56" s="12"/>
    </row>
    <row r="57" spans="3:11" ht="15" customHeight="1" x14ac:dyDescent="0.25">
      <c r="C57" s="15" t="s">
        <v>49</v>
      </c>
      <c r="D57" s="16">
        <v>2</v>
      </c>
      <c r="E57" s="16">
        <f t="shared" si="20"/>
        <v>36</v>
      </c>
      <c r="F57" s="16">
        <v>2</v>
      </c>
      <c r="G57" s="16">
        <f t="shared" si="21"/>
        <v>36</v>
      </c>
      <c r="H57" s="16">
        <f t="shared" si="22"/>
        <v>72</v>
      </c>
      <c r="I57" s="26">
        <f t="shared" si="23"/>
        <v>2.88</v>
      </c>
      <c r="J57" s="93" t="s">
        <v>170</v>
      </c>
      <c r="K57" s="12"/>
    </row>
    <row r="58" spans="3:11" ht="15" customHeight="1" x14ac:dyDescent="0.25">
      <c r="C58" s="15"/>
      <c r="D58" s="18">
        <f t="shared" ref="D58:I58" si="24">SUM(D50:D57)</f>
        <v>21</v>
      </c>
      <c r="E58" s="18">
        <f t="shared" si="24"/>
        <v>378</v>
      </c>
      <c r="F58" s="18">
        <f t="shared" si="24"/>
        <v>21</v>
      </c>
      <c r="G58" s="18">
        <f t="shared" si="24"/>
        <v>378</v>
      </c>
      <c r="H58" s="18">
        <f t="shared" si="24"/>
        <v>756</v>
      </c>
      <c r="I58" s="27">
        <f t="shared" si="24"/>
        <v>30.24</v>
      </c>
      <c r="J58" s="93"/>
      <c r="K58" s="12"/>
    </row>
    <row r="59" spans="3:11" ht="15" customHeight="1" x14ac:dyDescent="0.25">
      <c r="C59" s="15"/>
      <c r="D59" s="16"/>
      <c r="E59" s="16"/>
      <c r="F59" s="16"/>
      <c r="G59" s="16"/>
      <c r="H59" s="16"/>
      <c r="I59" s="16"/>
      <c r="J59" s="93"/>
      <c r="K59" s="12"/>
    </row>
    <row r="60" spans="3:11" ht="15" customHeight="1" x14ac:dyDescent="0.25">
      <c r="C60" s="29" t="s">
        <v>18</v>
      </c>
      <c r="D60" s="29"/>
      <c r="E60" s="29"/>
      <c r="F60" s="29"/>
      <c r="G60" s="29"/>
      <c r="H60" s="29"/>
      <c r="I60" s="29"/>
      <c r="J60" s="100"/>
      <c r="K60" s="70"/>
    </row>
    <row r="61" spans="3:11" ht="15" customHeight="1" x14ac:dyDescent="0.25">
      <c r="C61" s="15" t="s">
        <v>51</v>
      </c>
      <c r="D61" s="16">
        <v>3</v>
      </c>
      <c r="E61" s="16">
        <f>D61*18</f>
        <v>54</v>
      </c>
      <c r="F61" s="16">
        <v>3</v>
      </c>
      <c r="G61" s="16">
        <f>F61*18</f>
        <v>54</v>
      </c>
      <c r="H61" s="16">
        <f>E61+G61</f>
        <v>108</v>
      </c>
      <c r="I61" s="26">
        <f>H61/25</f>
        <v>4.32</v>
      </c>
      <c r="J61" s="93" t="s">
        <v>171</v>
      </c>
      <c r="K61" s="12"/>
    </row>
    <row r="62" spans="3:11" ht="15" customHeight="1" x14ac:dyDescent="0.25">
      <c r="C62" s="15" t="s">
        <v>52</v>
      </c>
      <c r="D62" s="16">
        <v>3</v>
      </c>
      <c r="E62" s="16">
        <f t="shared" ref="E62:E67" si="25">D62*18</f>
        <v>54</v>
      </c>
      <c r="F62" s="16">
        <v>3</v>
      </c>
      <c r="G62" s="16">
        <f t="shared" ref="G62:G67" si="26">F62*18</f>
        <v>54</v>
      </c>
      <c r="H62" s="16">
        <f t="shared" ref="H62:H67" si="27">E62+G62</f>
        <v>108</v>
      </c>
      <c r="I62" s="26">
        <f t="shared" ref="I62:I67" si="28">H62/25</f>
        <v>4.32</v>
      </c>
      <c r="J62" s="93" t="s">
        <v>172</v>
      </c>
      <c r="K62" s="12"/>
    </row>
    <row r="63" spans="3:11" ht="15" customHeight="1" x14ac:dyDescent="0.25">
      <c r="C63" s="15" t="s">
        <v>53</v>
      </c>
      <c r="D63" s="16">
        <v>3</v>
      </c>
      <c r="E63" s="16">
        <f t="shared" si="25"/>
        <v>54</v>
      </c>
      <c r="F63" s="16">
        <v>3</v>
      </c>
      <c r="G63" s="16">
        <f t="shared" si="26"/>
        <v>54</v>
      </c>
      <c r="H63" s="16">
        <f t="shared" si="27"/>
        <v>108</v>
      </c>
      <c r="I63" s="26">
        <f t="shared" si="28"/>
        <v>4.32</v>
      </c>
      <c r="J63" s="93" t="s">
        <v>173</v>
      </c>
      <c r="K63" s="12"/>
    </row>
    <row r="64" spans="3:11" ht="15" customHeight="1" x14ac:dyDescent="0.25">
      <c r="C64" s="15" t="s">
        <v>54</v>
      </c>
      <c r="D64" s="16">
        <v>4</v>
      </c>
      <c r="E64" s="16">
        <f t="shared" si="25"/>
        <v>72</v>
      </c>
      <c r="F64" s="16">
        <v>4</v>
      </c>
      <c r="G64" s="16">
        <f t="shared" si="26"/>
        <v>72</v>
      </c>
      <c r="H64" s="16">
        <f t="shared" si="27"/>
        <v>144</v>
      </c>
      <c r="I64" s="26">
        <f t="shared" si="28"/>
        <v>5.76</v>
      </c>
      <c r="J64" s="93" t="s">
        <v>174</v>
      </c>
      <c r="K64" s="12"/>
    </row>
    <row r="65" spans="3:11" ht="15" customHeight="1" x14ac:dyDescent="0.25">
      <c r="C65" s="15" t="s">
        <v>55</v>
      </c>
      <c r="D65" s="16">
        <v>2</v>
      </c>
      <c r="E65" s="16">
        <f t="shared" si="25"/>
        <v>36</v>
      </c>
      <c r="F65" s="16">
        <v>2</v>
      </c>
      <c r="G65" s="16">
        <f t="shared" si="26"/>
        <v>36</v>
      </c>
      <c r="H65" s="16">
        <f t="shared" si="27"/>
        <v>72</v>
      </c>
      <c r="I65" s="26">
        <f t="shared" si="28"/>
        <v>2.88</v>
      </c>
      <c r="J65" s="93" t="s">
        <v>175</v>
      </c>
      <c r="K65" s="12"/>
    </row>
    <row r="66" spans="3:11" ht="15" customHeight="1" x14ac:dyDescent="0.25">
      <c r="C66" s="15" t="s">
        <v>57</v>
      </c>
      <c r="D66" s="16">
        <v>3</v>
      </c>
      <c r="E66" s="16">
        <f t="shared" si="25"/>
        <v>54</v>
      </c>
      <c r="F66" s="16">
        <v>3</v>
      </c>
      <c r="G66" s="16">
        <f t="shared" si="26"/>
        <v>54</v>
      </c>
      <c r="H66" s="16">
        <f t="shared" si="27"/>
        <v>108</v>
      </c>
      <c r="I66" s="26">
        <f t="shared" si="28"/>
        <v>4.32</v>
      </c>
      <c r="J66" s="93" t="s">
        <v>176</v>
      </c>
      <c r="K66" s="12"/>
    </row>
    <row r="67" spans="3:11" ht="15" customHeight="1" x14ac:dyDescent="0.25">
      <c r="C67" s="15" t="s">
        <v>64</v>
      </c>
      <c r="D67" s="16">
        <v>2</v>
      </c>
      <c r="E67" s="16">
        <f t="shared" si="25"/>
        <v>36</v>
      </c>
      <c r="F67" s="16">
        <v>2</v>
      </c>
      <c r="G67" s="16">
        <f t="shared" si="26"/>
        <v>36</v>
      </c>
      <c r="H67" s="16">
        <f t="shared" si="27"/>
        <v>72</v>
      </c>
      <c r="I67" s="26">
        <f t="shared" si="28"/>
        <v>2.88</v>
      </c>
      <c r="J67" s="93" t="s">
        <v>177</v>
      </c>
      <c r="K67" s="12"/>
    </row>
    <row r="68" spans="3:11" ht="15" customHeight="1" x14ac:dyDescent="0.25">
      <c r="C68" s="15"/>
      <c r="D68" s="18">
        <f t="shared" ref="D68:I68" si="29">SUM(D61:D67)</f>
        <v>20</v>
      </c>
      <c r="E68" s="18">
        <f t="shared" si="29"/>
        <v>360</v>
      </c>
      <c r="F68" s="18">
        <f t="shared" si="29"/>
        <v>20</v>
      </c>
      <c r="G68" s="18">
        <f t="shared" si="29"/>
        <v>360</v>
      </c>
      <c r="H68" s="18">
        <f t="shared" si="29"/>
        <v>720</v>
      </c>
      <c r="I68" s="27">
        <f t="shared" si="29"/>
        <v>28.799999999999997</v>
      </c>
      <c r="J68" s="93"/>
      <c r="K68" s="12"/>
    </row>
    <row r="69" spans="3:11" ht="15" customHeight="1" x14ac:dyDescent="0.25">
      <c r="C69" s="28"/>
      <c r="D69" s="29">
        <f>SUM(D58,D68)</f>
        <v>41</v>
      </c>
      <c r="E69" s="29">
        <f t="shared" ref="E69:I69" si="30">SUM(E58,E68)</f>
        <v>738</v>
      </c>
      <c r="F69" s="29">
        <f t="shared" si="30"/>
        <v>41</v>
      </c>
      <c r="G69" s="29">
        <f t="shared" si="30"/>
        <v>738</v>
      </c>
      <c r="H69" s="29">
        <f t="shared" si="30"/>
        <v>1476</v>
      </c>
      <c r="I69" s="30">
        <f t="shared" si="30"/>
        <v>59.039999999999992</v>
      </c>
      <c r="J69" s="93"/>
      <c r="K69" s="12"/>
    </row>
    <row r="70" spans="3:11" ht="15" customHeight="1" x14ac:dyDescent="0.25">
      <c r="C70" s="15"/>
      <c r="D70" s="16"/>
      <c r="E70" s="16"/>
      <c r="F70" s="16"/>
      <c r="G70" s="16"/>
      <c r="H70" s="16"/>
      <c r="I70" s="16"/>
      <c r="J70" s="93"/>
      <c r="K70" s="12"/>
    </row>
    <row r="71" spans="3:11" ht="15" customHeight="1" x14ac:dyDescent="0.25">
      <c r="C71" s="46" t="s">
        <v>58</v>
      </c>
      <c r="D71" s="44"/>
      <c r="E71" s="44"/>
      <c r="F71" s="44"/>
      <c r="G71" s="44"/>
      <c r="H71" s="44"/>
      <c r="I71" s="44"/>
      <c r="J71" s="102"/>
      <c r="K71" s="68"/>
    </row>
    <row r="72" spans="3:11" ht="15" customHeight="1" x14ac:dyDescent="0.25">
      <c r="C72" s="47" t="s">
        <v>17</v>
      </c>
      <c r="D72" s="23"/>
      <c r="E72" s="23"/>
      <c r="F72" s="23"/>
      <c r="G72" s="23"/>
      <c r="H72" s="23"/>
      <c r="I72" s="23"/>
      <c r="J72" s="99"/>
      <c r="K72" s="69"/>
    </row>
    <row r="73" spans="3:11" ht="15" customHeight="1" x14ac:dyDescent="0.25">
      <c r="C73" s="15" t="s">
        <v>146</v>
      </c>
      <c r="D73" s="16">
        <v>2</v>
      </c>
      <c r="E73" s="16">
        <f>D73*18</f>
        <v>36</v>
      </c>
      <c r="F73" s="16">
        <v>2</v>
      </c>
      <c r="G73" s="16">
        <f>F73*18</f>
        <v>36</v>
      </c>
      <c r="H73" s="16">
        <f>E73+G73</f>
        <v>72</v>
      </c>
      <c r="I73" s="26">
        <f>H73/25</f>
        <v>2.88</v>
      </c>
      <c r="J73" s="93" t="s">
        <v>178</v>
      </c>
      <c r="K73" s="12"/>
    </row>
    <row r="74" spans="3:11" ht="15" customHeight="1" x14ac:dyDescent="0.25">
      <c r="C74" s="15" t="s">
        <v>59</v>
      </c>
      <c r="D74" s="16">
        <v>3</v>
      </c>
      <c r="E74" s="16">
        <f t="shared" ref="E74:E78" si="31">D74*18</f>
        <v>54</v>
      </c>
      <c r="F74" s="16">
        <v>3</v>
      </c>
      <c r="G74" s="16">
        <f t="shared" ref="G74:G78" si="32">F74*18</f>
        <v>54</v>
      </c>
      <c r="H74" s="16">
        <f t="shared" ref="H74:H78" si="33">E74+G74</f>
        <v>108</v>
      </c>
      <c r="I74" s="26">
        <f t="shared" ref="I74:I78" si="34">H74/25</f>
        <v>4.32</v>
      </c>
      <c r="J74" s="93" t="s">
        <v>179</v>
      </c>
      <c r="K74" s="12"/>
    </row>
    <row r="75" spans="3:11" ht="15" customHeight="1" x14ac:dyDescent="0.25">
      <c r="C75" s="15" t="s">
        <v>60</v>
      </c>
      <c r="D75" s="16">
        <v>6</v>
      </c>
      <c r="E75" s="16">
        <f t="shared" si="31"/>
        <v>108</v>
      </c>
      <c r="F75" s="16">
        <v>3</v>
      </c>
      <c r="G75" s="16">
        <f t="shared" si="32"/>
        <v>54</v>
      </c>
      <c r="H75" s="16">
        <f t="shared" si="33"/>
        <v>162</v>
      </c>
      <c r="I75" s="26">
        <f t="shared" si="34"/>
        <v>6.48</v>
      </c>
      <c r="J75" s="93" t="s">
        <v>180</v>
      </c>
      <c r="K75" s="12"/>
    </row>
    <row r="76" spans="3:11" ht="15" customHeight="1" x14ac:dyDescent="0.25">
      <c r="C76" s="15" t="s">
        <v>61</v>
      </c>
      <c r="D76" s="16">
        <v>4</v>
      </c>
      <c r="E76" s="16">
        <f t="shared" si="31"/>
        <v>72</v>
      </c>
      <c r="F76" s="16">
        <v>4</v>
      </c>
      <c r="G76" s="16">
        <f t="shared" si="32"/>
        <v>72</v>
      </c>
      <c r="H76" s="16">
        <f t="shared" si="33"/>
        <v>144</v>
      </c>
      <c r="I76" s="26">
        <f t="shared" si="34"/>
        <v>5.76</v>
      </c>
      <c r="J76" s="93" t="s">
        <v>181</v>
      </c>
      <c r="K76" s="12"/>
    </row>
    <row r="77" spans="3:11" ht="15" customHeight="1" x14ac:dyDescent="0.25">
      <c r="C77" s="15" t="s">
        <v>62</v>
      </c>
      <c r="D77" s="16">
        <v>3</v>
      </c>
      <c r="E77" s="16">
        <f t="shared" si="31"/>
        <v>54</v>
      </c>
      <c r="F77" s="16">
        <v>3</v>
      </c>
      <c r="G77" s="16">
        <f t="shared" si="32"/>
        <v>54</v>
      </c>
      <c r="H77" s="16">
        <f t="shared" si="33"/>
        <v>108</v>
      </c>
      <c r="I77" s="26">
        <f t="shared" si="34"/>
        <v>4.32</v>
      </c>
      <c r="J77" s="93" t="s">
        <v>182</v>
      </c>
      <c r="K77" s="12"/>
    </row>
    <row r="78" spans="3:11" ht="15" customHeight="1" x14ac:dyDescent="0.25">
      <c r="C78" s="15" t="s">
        <v>63</v>
      </c>
      <c r="D78" s="16">
        <v>2</v>
      </c>
      <c r="E78" s="16">
        <f t="shared" si="31"/>
        <v>36</v>
      </c>
      <c r="F78" s="16">
        <v>2</v>
      </c>
      <c r="G78" s="16">
        <f t="shared" si="32"/>
        <v>36</v>
      </c>
      <c r="H78" s="16">
        <f t="shared" si="33"/>
        <v>72</v>
      </c>
      <c r="I78" s="26">
        <f t="shared" si="34"/>
        <v>2.88</v>
      </c>
      <c r="J78" s="93" t="s">
        <v>183</v>
      </c>
      <c r="K78" s="12"/>
    </row>
    <row r="79" spans="3:11" ht="15" customHeight="1" x14ac:dyDescent="0.25">
      <c r="C79" s="15"/>
      <c r="D79" s="18">
        <f>SUM(D73:D78)</f>
        <v>20</v>
      </c>
      <c r="E79" s="18">
        <f>SUM(E73:E78)</f>
        <v>360</v>
      </c>
      <c r="F79" s="18">
        <f>SUM(F73:F78)</f>
        <v>17</v>
      </c>
      <c r="G79" s="18">
        <f>SUM(G73:G78)</f>
        <v>306</v>
      </c>
      <c r="H79" s="18">
        <f t="shared" ref="H79:I79" si="35">SUM(H73:H78)</f>
        <v>666</v>
      </c>
      <c r="I79" s="27">
        <f t="shared" si="35"/>
        <v>26.639999999999997</v>
      </c>
      <c r="J79" s="93"/>
      <c r="K79" s="12"/>
    </row>
    <row r="80" spans="3:11" ht="15" customHeight="1" x14ac:dyDescent="0.25">
      <c r="C80" s="15"/>
      <c r="D80" s="16"/>
      <c r="E80" s="16"/>
      <c r="F80" s="16"/>
      <c r="G80" s="16"/>
      <c r="H80" s="16"/>
      <c r="I80" s="16"/>
      <c r="J80" s="93"/>
      <c r="K80" s="12"/>
    </row>
    <row r="81" spans="3:11" ht="15" customHeight="1" x14ac:dyDescent="0.25">
      <c r="C81" s="29" t="s">
        <v>18</v>
      </c>
      <c r="D81" s="45"/>
      <c r="E81" s="45"/>
      <c r="F81" s="45"/>
      <c r="G81" s="45"/>
      <c r="H81" s="45"/>
      <c r="I81" s="45"/>
      <c r="J81" s="103"/>
      <c r="K81" s="94"/>
    </row>
    <row r="82" spans="3:11" ht="15" customHeight="1" x14ac:dyDescent="0.25">
      <c r="C82" s="15" t="s">
        <v>65</v>
      </c>
      <c r="D82" s="16">
        <v>3</v>
      </c>
      <c r="E82" s="16">
        <f>D82*18</f>
        <v>54</v>
      </c>
      <c r="F82" s="16">
        <v>3</v>
      </c>
      <c r="G82" s="16">
        <f>F82*18</f>
        <v>54</v>
      </c>
      <c r="H82" s="16">
        <f>E82+G82</f>
        <v>108</v>
      </c>
      <c r="I82" s="26">
        <f>H82/25</f>
        <v>4.32</v>
      </c>
      <c r="J82" s="93" t="s">
        <v>184</v>
      </c>
      <c r="K82" s="12"/>
    </row>
    <row r="83" spans="3:11" ht="15" customHeight="1" x14ac:dyDescent="0.25">
      <c r="C83" s="15" t="s">
        <v>66</v>
      </c>
      <c r="D83" s="16">
        <v>3</v>
      </c>
      <c r="E83" s="16">
        <f t="shared" ref="E83:E88" si="36">D83*18</f>
        <v>54</v>
      </c>
      <c r="F83" s="16">
        <v>3</v>
      </c>
      <c r="G83" s="16">
        <f t="shared" ref="G83:G88" si="37">F83*18</f>
        <v>54</v>
      </c>
      <c r="H83" s="16">
        <f t="shared" ref="H83:H88" si="38">E83+G83</f>
        <v>108</v>
      </c>
      <c r="I83" s="26">
        <f t="shared" ref="I83:I88" si="39">H83/25</f>
        <v>4.32</v>
      </c>
      <c r="J83" s="93" t="s">
        <v>186</v>
      </c>
      <c r="K83" s="12"/>
    </row>
    <row r="84" spans="3:11" ht="15" customHeight="1" x14ac:dyDescent="0.25">
      <c r="C84" s="15" t="s">
        <v>67</v>
      </c>
      <c r="D84" s="16">
        <v>6</v>
      </c>
      <c r="E84" s="16">
        <f t="shared" si="36"/>
        <v>108</v>
      </c>
      <c r="F84" s="16">
        <v>3</v>
      </c>
      <c r="G84" s="16">
        <f t="shared" si="37"/>
        <v>54</v>
      </c>
      <c r="H84" s="16">
        <f t="shared" si="38"/>
        <v>162</v>
      </c>
      <c r="I84" s="26">
        <f t="shared" si="39"/>
        <v>6.48</v>
      </c>
      <c r="J84" s="93" t="s">
        <v>187</v>
      </c>
      <c r="K84" s="12"/>
    </row>
    <row r="85" spans="3:11" ht="15" customHeight="1" x14ac:dyDescent="0.25">
      <c r="C85" s="15" t="s">
        <v>68</v>
      </c>
      <c r="D85" s="16">
        <v>3</v>
      </c>
      <c r="E85" s="16">
        <f t="shared" si="36"/>
        <v>54</v>
      </c>
      <c r="F85" s="16">
        <v>3</v>
      </c>
      <c r="G85" s="16">
        <f t="shared" si="37"/>
        <v>54</v>
      </c>
      <c r="H85" s="16">
        <f t="shared" si="38"/>
        <v>108</v>
      </c>
      <c r="I85" s="26">
        <f t="shared" si="39"/>
        <v>4.32</v>
      </c>
      <c r="J85" s="93" t="s">
        <v>188</v>
      </c>
      <c r="K85" s="12"/>
    </row>
    <row r="86" spans="3:11" ht="15" customHeight="1" x14ac:dyDescent="0.25">
      <c r="C86" s="15" t="s">
        <v>70</v>
      </c>
      <c r="D86" s="16">
        <v>3</v>
      </c>
      <c r="E86" s="16">
        <f t="shared" si="36"/>
        <v>54</v>
      </c>
      <c r="F86" s="16">
        <v>3</v>
      </c>
      <c r="G86" s="16">
        <f t="shared" si="37"/>
        <v>54</v>
      </c>
      <c r="H86" s="16">
        <f t="shared" si="38"/>
        <v>108</v>
      </c>
      <c r="I86" s="26">
        <f t="shared" si="39"/>
        <v>4.32</v>
      </c>
      <c r="J86" s="93" t="s">
        <v>185</v>
      </c>
      <c r="K86" s="12"/>
    </row>
    <row r="87" spans="3:11" ht="15" customHeight="1" x14ac:dyDescent="0.25">
      <c r="C87" s="15" t="s">
        <v>69</v>
      </c>
      <c r="D87" s="16">
        <v>2</v>
      </c>
      <c r="E87" s="16">
        <f t="shared" si="36"/>
        <v>36</v>
      </c>
      <c r="F87" s="16">
        <v>2</v>
      </c>
      <c r="G87" s="16">
        <f t="shared" si="37"/>
        <v>36</v>
      </c>
      <c r="H87" s="16">
        <f t="shared" si="38"/>
        <v>72</v>
      </c>
      <c r="I87" s="26">
        <f t="shared" si="39"/>
        <v>2.88</v>
      </c>
      <c r="J87" s="93" t="s">
        <v>190</v>
      </c>
      <c r="K87" s="12"/>
    </row>
    <row r="88" spans="3:11" ht="15" customHeight="1" x14ac:dyDescent="0.25">
      <c r="C88" s="15" t="s">
        <v>71</v>
      </c>
      <c r="D88" s="16">
        <v>2</v>
      </c>
      <c r="E88" s="16">
        <f t="shared" si="36"/>
        <v>36</v>
      </c>
      <c r="F88" s="16">
        <v>1</v>
      </c>
      <c r="G88" s="16">
        <f t="shared" si="37"/>
        <v>18</v>
      </c>
      <c r="H88" s="16">
        <f t="shared" si="38"/>
        <v>54</v>
      </c>
      <c r="I88" s="26">
        <f t="shared" si="39"/>
        <v>2.16</v>
      </c>
      <c r="J88" s="93" t="s">
        <v>189</v>
      </c>
      <c r="K88" s="12"/>
    </row>
    <row r="89" spans="3:11" ht="15" customHeight="1" x14ac:dyDescent="0.25">
      <c r="C89" s="15"/>
      <c r="D89" s="18">
        <f>SUM(D82:D88)</f>
        <v>22</v>
      </c>
      <c r="E89" s="18">
        <f>SUM(E82:E88)</f>
        <v>396</v>
      </c>
      <c r="F89" s="18">
        <f>SUM(F82:F88)</f>
        <v>18</v>
      </c>
      <c r="G89" s="18">
        <f t="shared" ref="G89:I89" si="40">SUM(G82:G88)</f>
        <v>324</v>
      </c>
      <c r="H89" s="18">
        <f t="shared" si="40"/>
        <v>720</v>
      </c>
      <c r="I89" s="27">
        <f t="shared" si="40"/>
        <v>28.8</v>
      </c>
      <c r="J89" s="93"/>
      <c r="K89" s="12"/>
    </row>
    <row r="90" spans="3:11" ht="15" customHeight="1" x14ac:dyDescent="0.25">
      <c r="C90" s="28"/>
      <c r="D90" s="29">
        <f t="shared" ref="D90:I90" si="41">SUM(D79,D89)</f>
        <v>42</v>
      </c>
      <c r="E90" s="29">
        <f t="shared" si="41"/>
        <v>756</v>
      </c>
      <c r="F90" s="29">
        <f t="shared" si="41"/>
        <v>35</v>
      </c>
      <c r="G90" s="29">
        <f t="shared" si="41"/>
        <v>630</v>
      </c>
      <c r="H90" s="29">
        <f t="shared" si="41"/>
        <v>1386</v>
      </c>
      <c r="I90" s="30">
        <f t="shared" si="41"/>
        <v>55.44</v>
      </c>
      <c r="J90" s="93"/>
      <c r="K90" s="12"/>
    </row>
    <row r="91" spans="3:11" ht="15" customHeight="1" x14ac:dyDescent="0.25">
      <c r="C91" s="15"/>
      <c r="D91" s="16"/>
      <c r="E91" s="16"/>
      <c r="F91" s="16"/>
      <c r="G91" s="16"/>
      <c r="H91" s="16"/>
      <c r="I91" s="16"/>
      <c r="J91" s="93"/>
      <c r="K91" s="12"/>
    </row>
    <row r="92" spans="3:11" ht="15" customHeight="1" x14ac:dyDescent="0.25">
      <c r="C92" s="46" t="s">
        <v>72</v>
      </c>
      <c r="D92" s="46"/>
      <c r="E92" s="46"/>
      <c r="F92" s="46"/>
      <c r="G92" s="46"/>
      <c r="H92" s="46"/>
      <c r="I92" s="46"/>
      <c r="J92" s="102"/>
      <c r="K92" s="68"/>
    </row>
    <row r="93" spans="3:11" ht="15" customHeight="1" x14ac:dyDescent="0.25">
      <c r="C93" s="47" t="s">
        <v>17</v>
      </c>
      <c r="D93" s="23"/>
      <c r="E93" s="23"/>
      <c r="F93" s="23"/>
      <c r="G93" s="23"/>
      <c r="H93" s="23"/>
      <c r="I93" s="23"/>
      <c r="J93" s="99"/>
      <c r="K93" s="69"/>
    </row>
    <row r="94" spans="3:11" ht="15" customHeight="1" x14ac:dyDescent="0.25">
      <c r="C94" s="15" t="s">
        <v>73</v>
      </c>
      <c r="D94" s="16">
        <v>5.5</v>
      </c>
      <c r="E94" s="16">
        <f>D94*18</f>
        <v>99</v>
      </c>
      <c r="F94" s="16">
        <v>2</v>
      </c>
      <c r="G94" s="16">
        <f>F94*18</f>
        <v>36</v>
      </c>
      <c r="H94" s="16">
        <f>E94+G94</f>
        <v>135</v>
      </c>
      <c r="I94" s="26">
        <f>H94/25</f>
        <v>5.4</v>
      </c>
      <c r="J94" s="93"/>
      <c r="K94" s="12"/>
    </row>
    <row r="95" spans="3:11" ht="15" customHeight="1" x14ac:dyDescent="0.25">
      <c r="C95" s="15" t="s">
        <v>191</v>
      </c>
      <c r="D95" s="16">
        <v>5</v>
      </c>
      <c r="E95" s="16">
        <f t="shared" ref="E95:E102" si="42">D95*18</f>
        <v>90</v>
      </c>
      <c r="F95" s="16">
        <v>3</v>
      </c>
      <c r="G95" s="16">
        <f t="shared" ref="G95:G102" si="43">F95*18</f>
        <v>54</v>
      </c>
      <c r="H95" s="16">
        <f t="shared" ref="H95:H102" si="44">E95+G95</f>
        <v>144</v>
      </c>
      <c r="I95" s="26">
        <f t="shared" ref="I95:I102" si="45">H95/25</f>
        <v>5.76</v>
      </c>
      <c r="J95" s="93"/>
      <c r="K95" s="12"/>
    </row>
    <row r="96" spans="3:11" ht="15" customHeight="1" x14ac:dyDescent="0.25">
      <c r="C96" s="15" t="s">
        <v>75</v>
      </c>
      <c r="D96" s="16">
        <v>3</v>
      </c>
      <c r="E96" s="16">
        <f t="shared" si="42"/>
        <v>54</v>
      </c>
      <c r="F96" s="16">
        <v>3</v>
      </c>
      <c r="G96" s="16">
        <f t="shared" si="43"/>
        <v>54</v>
      </c>
      <c r="H96" s="16">
        <f t="shared" si="44"/>
        <v>108</v>
      </c>
      <c r="I96" s="26">
        <f t="shared" si="45"/>
        <v>4.32</v>
      </c>
      <c r="J96" s="93"/>
      <c r="K96" s="12"/>
    </row>
    <row r="97" spans="3:11" ht="15" customHeight="1" x14ac:dyDescent="0.25">
      <c r="C97" s="15" t="s">
        <v>76</v>
      </c>
      <c r="D97" s="16">
        <v>3</v>
      </c>
      <c r="E97" s="16">
        <f t="shared" si="42"/>
        <v>54</v>
      </c>
      <c r="F97" s="16">
        <v>3</v>
      </c>
      <c r="G97" s="16">
        <f t="shared" si="43"/>
        <v>54</v>
      </c>
      <c r="H97" s="16">
        <f t="shared" si="44"/>
        <v>108</v>
      </c>
      <c r="I97" s="26">
        <f t="shared" si="45"/>
        <v>4.32</v>
      </c>
      <c r="J97" s="93"/>
      <c r="K97" s="12"/>
    </row>
    <row r="98" spans="3:11" ht="15" customHeight="1" x14ac:dyDescent="0.25">
      <c r="C98" s="15" t="s">
        <v>77</v>
      </c>
      <c r="D98" s="16">
        <v>3</v>
      </c>
      <c r="E98" s="16">
        <f t="shared" si="42"/>
        <v>54</v>
      </c>
      <c r="F98" s="16">
        <v>3</v>
      </c>
      <c r="G98" s="16">
        <f t="shared" si="43"/>
        <v>54</v>
      </c>
      <c r="H98" s="16">
        <f t="shared" si="44"/>
        <v>108</v>
      </c>
      <c r="I98" s="26">
        <f t="shared" si="45"/>
        <v>4.32</v>
      </c>
      <c r="J98" s="93"/>
      <c r="K98" s="12"/>
    </row>
    <row r="99" spans="3:11" ht="15" customHeight="1" x14ac:dyDescent="0.25">
      <c r="C99" s="15" t="s">
        <v>78</v>
      </c>
      <c r="D99" s="16">
        <v>3</v>
      </c>
      <c r="E99" s="16">
        <f>D99*18</f>
        <v>54</v>
      </c>
      <c r="F99" s="16">
        <v>3</v>
      </c>
      <c r="G99" s="16">
        <f>F99*18</f>
        <v>54</v>
      </c>
      <c r="H99" s="16">
        <f>E99+G99</f>
        <v>108</v>
      </c>
      <c r="I99" s="26">
        <f>H99/25</f>
        <v>4.32</v>
      </c>
      <c r="J99" s="93"/>
      <c r="K99" s="12"/>
    </row>
    <row r="100" spans="3:11" ht="15" customHeight="1" x14ac:dyDescent="0.25">
      <c r="C100" s="15" t="s">
        <v>79</v>
      </c>
      <c r="D100" s="16">
        <v>3</v>
      </c>
      <c r="E100" s="16">
        <f>D100*18</f>
        <v>54</v>
      </c>
      <c r="F100" s="16">
        <v>3</v>
      </c>
      <c r="G100" s="16">
        <f>F100*18</f>
        <v>54</v>
      </c>
      <c r="H100" s="16">
        <f>E100+G100</f>
        <v>108</v>
      </c>
      <c r="I100" s="26">
        <f>H100/25</f>
        <v>4.32</v>
      </c>
      <c r="J100" s="93"/>
      <c r="K100" s="12"/>
    </row>
    <row r="101" spans="3:11" ht="15" customHeight="1" x14ac:dyDescent="0.25">
      <c r="C101" s="15" t="s">
        <v>144</v>
      </c>
      <c r="D101" s="16">
        <v>2</v>
      </c>
      <c r="E101" s="16">
        <f t="shared" si="42"/>
        <v>36</v>
      </c>
      <c r="F101" s="16"/>
      <c r="G101" s="16"/>
      <c r="H101" s="16"/>
      <c r="I101" s="26"/>
      <c r="J101" s="93"/>
      <c r="K101" s="12"/>
    </row>
    <row r="102" spans="3:11" ht="15" customHeight="1" x14ac:dyDescent="0.25">
      <c r="C102" s="15" t="s">
        <v>80</v>
      </c>
      <c r="D102" s="16">
        <v>4.2</v>
      </c>
      <c r="E102" s="16">
        <f t="shared" si="42"/>
        <v>75.600000000000009</v>
      </c>
      <c r="F102" s="16">
        <v>4</v>
      </c>
      <c r="G102" s="16">
        <f t="shared" si="43"/>
        <v>72</v>
      </c>
      <c r="H102" s="16">
        <f t="shared" si="44"/>
        <v>147.60000000000002</v>
      </c>
      <c r="I102" s="26">
        <f t="shared" si="45"/>
        <v>5.9040000000000008</v>
      </c>
      <c r="J102" s="93"/>
      <c r="K102" s="12"/>
    </row>
    <row r="103" spans="3:11" ht="15" customHeight="1" x14ac:dyDescent="0.25">
      <c r="C103" s="15"/>
      <c r="D103" s="18">
        <f>SUM(D94:D102)</f>
        <v>31.7</v>
      </c>
      <c r="E103" s="18">
        <f>SUM(E94:E102)</f>
        <v>570.6</v>
      </c>
      <c r="F103" s="18">
        <f>SUM(F94:F102)</f>
        <v>24</v>
      </c>
      <c r="G103" s="18">
        <f>SUM(G94:G102)</f>
        <v>432</v>
      </c>
      <c r="H103" s="18">
        <f t="shared" ref="H103:I103" si="46">SUM(H94:H102)</f>
        <v>966.6</v>
      </c>
      <c r="I103" s="27">
        <f t="shared" si="46"/>
        <v>38.664000000000009</v>
      </c>
      <c r="J103" s="93"/>
      <c r="K103" s="12"/>
    </row>
    <row r="104" spans="3:11" ht="15" customHeight="1" x14ac:dyDescent="0.25">
      <c r="C104" s="15"/>
      <c r="D104" s="16"/>
      <c r="E104" s="16"/>
      <c r="F104" s="16"/>
      <c r="G104" s="16"/>
      <c r="H104" s="16"/>
      <c r="I104" s="16"/>
      <c r="J104" s="93"/>
      <c r="K104" s="12"/>
    </row>
    <row r="105" spans="3:11" ht="15" customHeight="1" x14ac:dyDescent="0.25">
      <c r="C105" s="29" t="s">
        <v>18</v>
      </c>
      <c r="D105" s="45"/>
      <c r="E105" s="45"/>
      <c r="F105" s="45"/>
      <c r="G105" s="45"/>
      <c r="H105" s="45"/>
      <c r="I105" s="45"/>
      <c r="J105" s="104"/>
      <c r="K105" s="96"/>
    </row>
    <row r="106" spans="3:11" ht="15" customHeight="1" x14ac:dyDescent="0.25">
      <c r="C106" s="15" t="s">
        <v>81</v>
      </c>
      <c r="D106" s="16">
        <v>5.5</v>
      </c>
      <c r="E106" s="16">
        <f>D106*18</f>
        <v>99</v>
      </c>
      <c r="F106" s="16">
        <v>2</v>
      </c>
      <c r="G106" s="16">
        <f>F106*18</f>
        <v>36</v>
      </c>
      <c r="H106" s="16">
        <f>E106+G106</f>
        <v>135</v>
      </c>
      <c r="I106" s="26">
        <f>H106/25</f>
        <v>5.4</v>
      </c>
      <c r="J106" s="93"/>
      <c r="K106" s="12"/>
    </row>
    <row r="107" spans="3:11" ht="15" customHeight="1" x14ac:dyDescent="0.25">
      <c r="C107" s="15" t="s">
        <v>82</v>
      </c>
      <c r="D107" s="16">
        <v>3</v>
      </c>
      <c r="E107" s="16">
        <f t="shared" ref="E107:E111" si="47">D107*18</f>
        <v>54</v>
      </c>
      <c r="F107" s="16">
        <v>3</v>
      </c>
      <c r="G107" s="16">
        <f t="shared" ref="G107:G111" si="48">F107*18</f>
        <v>54</v>
      </c>
      <c r="H107" s="16">
        <f t="shared" ref="H107:H111" si="49">E107+G107</f>
        <v>108</v>
      </c>
      <c r="I107" s="26">
        <f t="shared" ref="I107:I111" si="50">H107/25</f>
        <v>4.32</v>
      </c>
      <c r="J107" s="93"/>
      <c r="K107" s="12"/>
    </row>
    <row r="108" spans="3:11" ht="15" customHeight="1" x14ac:dyDescent="0.25">
      <c r="C108" s="15" t="s">
        <v>84</v>
      </c>
      <c r="D108" s="16">
        <v>3</v>
      </c>
      <c r="E108" s="16">
        <f t="shared" si="47"/>
        <v>54</v>
      </c>
      <c r="F108" s="16">
        <v>3</v>
      </c>
      <c r="G108" s="16">
        <f t="shared" si="48"/>
        <v>54</v>
      </c>
      <c r="H108" s="16">
        <f t="shared" si="49"/>
        <v>108</v>
      </c>
      <c r="I108" s="26">
        <f t="shared" si="50"/>
        <v>4.32</v>
      </c>
      <c r="J108" s="93"/>
      <c r="K108" s="12"/>
    </row>
    <row r="109" spans="3:11" ht="15" customHeight="1" x14ac:dyDescent="0.25">
      <c r="C109" s="15" t="s">
        <v>131</v>
      </c>
      <c r="D109" s="16">
        <v>2</v>
      </c>
      <c r="E109" s="16">
        <f t="shared" si="47"/>
        <v>36</v>
      </c>
      <c r="F109" s="16">
        <v>1</v>
      </c>
      <c r="G109" s="16">
        <f t="shared" si="48"/>
        <v>18</v>
      </c>
      <c r="H109" s="16">
        <f t="shared" si="49"/>
        <v>54</v>
      </c>
      <c r="I109" s="26">
        <f t="shared" si="50"/>
        <v>2.16</v>
      </c>
      <c r="J109" s="93"/>
      <c r="K109" s="12"/>
    </row>
    <row r="110" spans="3:11" ht="15" customHeight="1" x14ac:dyDescent="0.25">
      <c r="C110" s="15" t="s">
        <v>145</v>
      </c>
      <c r="D110" s="16">
        <v>2</v>
      </c>
      <c r="E110" s="16">
        <f t="shared" si="47"/>
        <v>36</v>
      </c>
      <c r="F110" s="16"/>
      <c r="G110" s="16"/>
      <c r="H110" s="16"/>
      <c r="I110" s="26"/>
      <c r="J110" s="93"/>
      <c r="K110" s="12"/>
    </row>
    <row r="111" spans="3:11" ht="15" customHeight="1" x14ac:dyDescent="0.25">
      <c r="C111" s="15" t="s">
        <v>83</v>
      </c>
      <c r="D111" s="16">
        <v>4.3</v>
      </c>
      <c r="E111" s="16">
        <f t="shared" si="47"/>
        <v>77.399999999999991</v>
      </c>
      <c r="F111" s="16">
        <v>4</v>
      </c>
      <c r="G111" s="16">
        <f t="shared" si="48"/>
        <v>72</v>
      </c>
      <c r="H111" s="16">
        <f t="shared" si="49"/>
        <v>149.39999999999998</v>
      </c>
      <c r="I111" s="26">
        <f t="shared" si="50"/>
        <v>5.9759999999999991</v>
      </c>
      <c r="J111" s="93"/>
      <c r="K111" s="12"/>
    </row>
    <row r="112" spans="3:11" ht="15" customHeight="1" x14ac:dyDescent="0.25">
      <c r="C112" s="15"/>
      <c r="D112" s="18">
        <f t="shared" ref="D112:I112" si="51">SUM(D106:D111)</f>
        <v>19.8</v>
      </c>
      <c r="E112" s="18">
        <f t="shared" si="51"/>
        <v>356.4</v>
      </c>
      <c r="F112" s="18">
        <f t="shared" si="51"/>
        <v>13</v>
      </c>
      <c r="G112" s="18">
        <f t="shared" si="51"/>
        <v>234</v>
      </c>
      <c r="H112" s="18">
        <f t="shared" si="51"/>
        <v>554.4</v>
      </c>
      <c r="I112" s="27">
        <f t="shared" si="51"/>
        <v>22.176000000000002</v>
      </c>
      <c r="J112" s="93"/>
      <c r="K112" s="12"/>
    </row>
    <row r="113" spans="3:11" ht="15" customHeight="1" x14ac:dyDescent="0.25">
      <c r="C113" s="28"/>
      <c r="D113" s="29">
        <f t="shared" ref="D113:I113" si="52">SUM(D103,D112)</f>
        <v>51.5</v>
      </c>
      <c r="E113" s="29">
        <f t="shared" si="52"/>
        <v>927</v>
      </c>
      <c r="F113" s="29">
        <f t="shared" si="52"/>
        <v>37</v>
      </c>
      <c r="G113" s="29">
        <f t="shared" si="52"/>
        <v>666</v>
      </c>
      <c r="H113" s="29">
        <f t="shared" si="52"/>
        <v>1521</v>
      </c>
      <c r="I113" s="30">
        <f t="shared" si="52"/>
        <v>60.840000000000011</v>
      </c>
      <c r="J113" s="93"/>
      <c r="K113" s="12"/>
    </row>
    <row r="114" spans="3:11" ht="15" customHeight="1" x14ac:dyDescent="0.25">
      <c r="C114" s="15"/>
      <c r="D114" s="16"/>
      <c r="E114" s="16"/>
      <c r="F114" s="16"/>
      <c r="G114" s="16"/>
      <c r="H114" s="16"/>
      <c r="I114" s="16"/>
      <c r="J114" s="93"/>
      <c r="K114" s="12"/>
    </row>
    <row r="115" spans="3:11" ht="15" customHeight="1" x14ac:dyDescent="0.25">
      <c r="C115" s="51" t="s">
        <v>85</v>
      </c>
      <c r="D115" s="18">
        <f t="shared" ref="D115:I115" si="53">SUM(D24,D46,D69,D90,D113)</f>
        <v>204.5</v>
      </c>
      <c r="E115" s="29">
        <f t="shared" si="53"/>
        <v>3681</v>
      </c>
      <c r="F115" s="18">
        <f t="shared" si="53"/>
        <v>185</v>
      </c>
      <c r="G115" s="18">
        <f t="shared" si="53"/>
        <v>3330</v>
      </c>
      <c r="H115" s="18">
        <f t="shared" si="53"/>
        <v>6993</v>
      </c>
      <c r="I115" s="30">
        <f t="shared" si="53"/>
        <v>279.72000000000003</v>
      </c>
      <c r="J115" s="93"/>
      <c r="K115" s="12"/>
    </row>
  </sheetData>
  <mergeCells count="7">
    <mergeCell ref="K3:K4"/>
    <mergeCell ref="C3:C4"/>
    <mergeCell ref="D3:E3"/>
    <mergeCell ref="F3:G3"/>
    <mergeCell ref="H3:H4"/>
    <mergeCell ref="I3:I4"/>
    <mergeCell ref="J3:J4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9"/>
  <sheetViews>
    <sheetView topLeftCell="A95" zoomScale="90" zoomScaleNormal="90" workbookViewId="0">
      <selection activeCell="H122" sqref="H122"/>
    </sheetView>
  </sheetViews>
  <sheetFormatPr baseColWidth="10" defaultRowHeight="15" x14ac:dyDescent="0.25"/>
  <cols>
    <col min="2" max="2" width="34" customWidth="1"/>
    <col min="3" max="4" width="8.7109375" customWidth="1"/>
    <col min="5" max="10" width="11.42578125" style="11"/>
  </cols>
  <sheetData>
    <row r="2" spans="2:9" ht="15.75" x14ac:dyDescent="0.25">
      <c r="B2" s="87" t="s">
        <v>113</v>
      </c>
    </row>
    <row r="4" spans="2:9" ht="15" customHeight="1" thickBot="1" x14ac:dyDescent="0.3">
      <c r="B4" s="107" t="s">
        <v>0</v>
      </c>
      <c r="C4" s="109" t="s">
        <v>9</v>
      </c>
      <c r="D4" s="116"/>
      <c r="E4" s="12"/>
      <c r="F4" s="12"/>
      <c r="G4" s="12"/>
      <c r="H4" s="12"/>
      <c r="I4" s="12"/>
    </row>
    <row r="5" spans="2:9" ht="45.75" customHeight="1" thickBot="1" x14ac:dyDescent="0.3">
      <c r="B5" s="108"/>
      <c r="C5" s="14" t="s">
        <v>10</v>
      </c>
      <c r="D5" s="52" t="s">
        <v>11</v>
      </c>
      <c r="E5" s="85" t="s">
        <v>86</v>
      </c>
      <c r="F5" s="85" t="s">
        <v>87</v>
      </c>
      <c r="G5" s="85" t="s">
        <v>88</v>
      </c>
      <c r="H5" s="85" t="s">
        <v>89</v>
      </c>
      <c r="I5" s="85" t="s">
        <v>90</v>
      </c>
    </row>
    <row r="6" spans="2:9" ht="15" customHeight="1" thickBot="1" x14ac:dyDescent="0.3">
      <c r="B6" s="40" t="s">
        <v>15</v>
      </c>
      <c r="C6" s="41"/>
      <c r="D6" s="53"/>
      <c r="E6" s="68"/>
      <c r="F6" s="68"/>
      <c r="G6" s="68"/>
      <c r="H6" s="68"/>
      <c r="I6" s="68"/>
    </row>
    <row r="7" spans="2:9" ht="15" customHeight="1" thickBot="1" x14ac:dyDescent="0.3">
      <c r="B7" s="38" t="s">
        <v>17</v>
      </c>
      <c r="C7" s="24" t="s">
        <v>21</v>
      </c>
      <c r="D7" s="54"/>
      <c r="E7" s="69"/>
      <c r="F7" s="69"/>
      <c r="G7" s="69"/>
      <c r="H7" s="69"/>
      <c r="I7" s="69"/>
    </row>
    <row r="8" spans="2:9" ht="15" customHeight="1" thickBot="1" x14ac:dyDescent="0.3">
      <c r="B8" s="4" t="s">
        <v>2</v>
      </c>
      <c r="C8" s="5">
        <v>2</v>
      </c>
      <c r="D8" s="55">
        <f>(C8*18)</f>
        <v>36</v>
      </c>
      <c r="E8" s="12"/>
      <c r="F8" s="12"/>
      <c r="G8" s="12">
        <v>2</v>
      </c>
      <c r="H8" s="12"/>
      <c r="I8" s="12"/>
    </row>
    <row r="9" spans="2:9" ht="15" customHeight="1" thickBot="1" x14ac:dyDescent="0.3">
      <c r="B9" s="4" t="s">
        <v>3</v>
      </c>
      <c r="C9" s="5">
        <v>4</v>
      </c>
      <c r="D9" s="55">
        <f t="shared" ref="D9:D13" si="0">(C9*18)</f>
        <v>72</v>
      </c>
      <c r="E9" s="12">
        <v>4</v>
      </c>
      <c r="F9" s="12"/>
      <c r="G9" s="12"/>
      <c r="H9" s="12"/>
      <c r="I9" s="12"/>
    </row>
    <row r="10" spans="2:9" ht="15" customHeight="1" thickBot="1" x14ac:dyDescent="0.3">
      <c r="B10" s="4" t="s">
        <v>22</v>
      </c>
      <c r="C10" s="5">
        <v>2</v>
      </c>
      <c r="D10" s="55">
        <f t="shared" si="0"/>
        <v>36</v>
      </c>
      <c r="E10" s="12"/>
      <c r="F10" s="12">
        <v>2</v>
      </c>
      <c r="G10" s="12"/>
      <c r="H10" s="12"/>
      <c r="I10" s="12"/>
    </row>
    <row r="11" spans="2:9" ht="15" customHeight="1" thickBot="1" x14ac:dyDescent="0.3">
      <c r="B11" s="4" t="s">
        <v>4</v>
      </c>
      <c r="C11" s="5">
        <v>4</v>
      </c>
      <c r="D11" s="55">
        <f t="shared" si="0"/>
        <v>72</v>
      </c>
      <c r="E11" s="12"/>
      <c r="F11" s="12">
        <v>4</v>
      </c>
      <c r="G11" s="12"/>
      <c r="H11" s="12"/>
      <c r="I11" s="12"/>
    </row>
    <row r="12" spans="2:9" ht="15" customHeight="1" thickBot="1" x14ac:dyDescent="0.3">
      <c r="B12" s="4" t="s">
        <v>24</v>
      </c>
      <c r="C12" s="5">
        <v>2</v>
      </c>
      <c r="D12" s="55">
        <f t="shared" si="0"/>
        <v>36</v>
      </c>
      <c r="E12" s="12"/>
      <c r="F12" s="12"/>
      <c r="G12" s="12">
        <v>2</v>
      </c>
      <c r="H12" s="12"/>
      <c r="I12" s="12"/>
    </row>
    <row r="13" spans="2:9" ht="15" customHeight="1" thickBot="1" x14ac:dyDescent="0.3">
      <c r="B13" s="4" t="s">
        <v>23</v>
      </c>
      <c r="C13" s="5">
        <v>2</v>
      </c>
      <c r="D13" s="55">
        <f t="shared" si="0"/>
        <v>36</v>
      </c>
      <c r="E13" s="12"/>
      <c r="F13" s="12"/>
      <c r="G13" s="12">
        <v>2</v>
      </c>
      <c r="H13" s="12"/>
      <c r="I13" s="12"/>
    </row>
    <row r="14" spans="2:9" ht="15" customHeight="1" thickBot="1" x14ac:dyDescent="0.3">
      <c r="B14" s="6" t="s">
        <v>19</v>
      </c>
      <c r="C14" s="7">
        <f>SUM(C8:C13)</f>
        <v>16</v>
      </c>
      <c r="D14" s="56">
        <f>SUM(D8:D13)</f>
        <v>288</v>
      </c>
      <c r="E14" s="56">
        <f t="shared" ref="E14:I14" si="1">SUM(E8:E13)</f>
        <v>4</v>
      </c>
      <c r="F14" s="56">
        <f t="shared" si="1"/>
        <v>6</v>
      </c>
      <c r="G14" s="56">
        <f t="shared" si="1"/>
        <v>6</v>
      </c>
      <c r="H14" s="56">
        <f t="shared" si="1"/>
        <v>0</v>
      </c>
      <c r="I14" s="56">
        <f t="shared" si="1"/>
        <v>0</v>
      </c>
    </row>
    <row r="15" spans="2:9" ht="15" customHeight="1" thickBot="1" x14ac:dyDescent="0.3">
      <c r="B15" s="6"/>
      <c r="C15" s="7"/>
      <c r="D15" s="56"/>
      <c r="E15" s="12"/>
      <c r="F15" s="12"/>
      <c r="G15" s="12"/>
      <c r="H15" s="12"/>
      <c r="I15" s="12"/>
    </row>
    <row r="16" spans="2:9" ht="15" customHeight="1" thickBot="1" x14ac:dyDescent="0.3">
      <c r="B16" s="39" t="s">
        <v>18</v>
      </c>
      <c r="C16" s="8"/>
      <c r="D16" s="57"/>
      <c r="E16" s="70"/>
      <c r="F16" s="70"/>
      <c r="G16" s="70"/>
      <c r="H16" s="70"/>
      <c r="I16" s="70"/>
    </row>
    <row r="17" spans="2:9" ht="15" customHeight="1" thickBot="1" x14ac:dyDescent="0.3">
      <c r="B17" s="4" t="s">
        <v>5</v>
      </c>
      <c r="C17" s="5">
        <v>4</v>
      </c>
      <c r="D17" s="55">
        <f>(C17*18)</f>
        <v>72</v>
      </c>
      <c r="E17" s="12">
        <v>4</v>
      </c>
      <c r="F17" s="12"/>
      <c r="G17" s="12"/>
      <c r="H17" s="12"/>
      <c r="I17" s="12"/>
    </row>
    <row r="18" spans="2:9" ht="15" customHeight="1" thickBot="1" x14ac:dyDescent="0.3">
      <c r="B18" s="4" t="s">
        <v>25</v>
      </c>
      <c r="C18" s="5">
        <v>2</v>
      </c>
      <c r="D18" s="55">
        <f t="shared" ref="D18:D23" si="2">(C18*18)</f>
        <v>36</v>
      </c>
      <c r="E18" s="12"/>
      <c r="F18" s="12">
        <v>2</v>
      </c>
      <c r="G18" s="12"/>
      <c r="H18" s="12"/>
      <c r="I18" s="12"/>
    </row>
    <row r="19" spans="2:9" ht="15" customHeight="1" thickBot="1" x14ac:dyDescent="0.3">
      <c r="B19" s="4" t="s">
        <v>6</v>
      </c>
      <c r="C19" s="5">
        <v>2</v>
      </c>
      <c r="D19" s="55">
        <f t="shared" si="2"/>
        <v>36</v>
      </c>
      <c r="E19" s="12"/>
      <c r="F19" s="12"/>
      <c r="G19" s="12">
        <v>2</v>
      </c>
      <c r="H19" s="12"/>
      <c r="I19" s="12"/>
    </row>
    <row r="20" spans="2:9" ht="15" customHeight="1" thickBot="1" x14ac:dyDescent="0.3">
      <c r="B20" s="4" t="s">
        <v>7</v>
      </c>
      <c r="C20" s="5">
        <v>4</v>
      </c>
      <c r="D20" s="55">
        <f t="shared" si="2"/>
        <v>72</v>
      </c>
      <c r="E20" s="12"/>
      <c r="F20" s="12">
        <v>4</v>
      </c>
      <c r="G20" s="12"/>
      <c r="H20" s="12"/>
      <c r="I20" s="12"/>
    </row>
    <row r="21" spans="2:9" ht="15" customHeight="1" thickBot="1" x14ac:dyDescent="0.3">
      <c r="B21" s="4" t="s">
        <v>8</v>
      </c>
      <c r="C21" s="5">
        <v>2</v>
      </c>
      <c r="D21" s="55">
        <f t="shared" si="2"/>
        <v>36</v>
      </c>
      <c r="E21" s="12"/>
      <c r="F21" s="12">
        <v>4</v>
      </c>
      <c r="G21" s="12"/>
      <c r="H21" s="12"/>
      <c r="I21" s="12"/>
    </row>
    <row r="22" spans="2:9" ht="15" customHeight="1" thickBot="1" x14ac:dyDescent="0.3">
      <c r="B22" s="4" t="s">
        <v>26</v>
      </c>
      <c r="C22" s="5">
        <v>2</v>
      </c>
      <c r="D22" s="55">
        <f t="shared" si="2"/>
        <v>36</v>
      </c>
      <c r="E22" s="12"/>
      <c r="F22" s="12"/>
      <c r="G22" s="12">
        <v>2</v>
      </c>
      <c r="H22" s="12"/>
      <c r="I22" s="12"/>
    </row>
    <row r="23" spans="2:9" ht="15" customHeight="1" x14ac:dyDescent="0.25">
      <c r="B23" s="9" t="s">
        <v>27</v>
      </c>
      <c r="C23" s="10">
        <v>2</v>
      </c>
      <c r="D23" s="58">
        <f t="shared" si="2"/>
        <v>36</v>
      </c>
      <c r="E23" s="12"/>
      <c r="F23" s="12"/>
      <c r="G23" s="12">
        <v>2</v>
      </c>
      <c r="H23" s="12"/>
      <c r="I23" s="12"/>
    </row>
    <row r="24" spans="2:9" ht="15" customHeight="1" x14ac:dyDescent="0.25">
      <c r="B24" s="31" t="s">
        <v>19</v>
      </c>
      <c r="C24" s="32">
        <f>SUM(C17:C23)</f>
        <v>18</v>
      </c>
      <c r="D24" s="59">
        <f>SUM(D17:D23)</f>
        <v>324</v>
      </c>
      <c r="E24" s="59">
        <f t="shared" ref="E24:I24" si="3">SUM(E17:E23)</f>
        <v>4</v>
      </c>
      <c r="F24" s="59">
        <f t="shared" si="3"/>
        <v>10</v>
      </c>
      <c r="G24" s="59">
        <f t="shared" si="3"/>
        <v>6</v>
      </c>
      <c r="H24" s="59">
        <f t="shared" si="3"/>
        <v>0</v>
      </c>
      <c r="I24" s="59">
        <f t="shared" si="3"/>
        <v>0</v>
      </c>
    </row>
    <row r="25" spans="2:9" ht="15" customHeight="1" x14ac:dyDescent="0.25">
      <c r="B25" s="19"/>
      <c r="C25" s="20">
        <f>SUM(C14,C24)</f>
        <v>34</v>
      </c>
      <c r="D25" s="60">
        <f>SUM(D17:D24)</f>
        <v>648</v>
      </c>
      <c r="E25" s="60">
        <f t="shared" ref="E25" si="4">SUM(E17:E24)</f>
        <v>8</v>
      </c>
      <c r="F25" s="60">
        <f>SUM(F14,F24)</f>
        <v>16</v>
      </c>
      <c r="G25" s="60">
        <f t="shared" ref="G25:I25" si="5">SUM(G14,G24)</f>
        <v>12</v>
      </c>
      <c r="H25" s="60">
        <f t="shared" si="5"/>
        <v>0</v>
      </c>
      <c r="I25" s="60">
        <f t="shared" si="5"/>
        <v>0</v>
      </c>
    </row>
    <row r="26" spans="2:9" ht="15" customHeight="1" x14ac:dyDescent="0.25">
      <c r="B26" s="15"/>
      <c r="C26" s="16"/>
      <c r="D26" s="61"/>
      <c r="E26" s="12"/>
      <c r="F26" s="12"/>
      <c r="G26" s="12"/>
      <c r="H26" s="12"/>
      <c r="I26" s="12"/>
    </row>
    <row r="27" spans="2:9" ht="15" customHeight="1" x14ac:dyDescent="0.25">
      <c r="B27" s="49" t="s">
        <v>28</v>
      </c>
      <c r="C27" s="44"/>
      <c r="D27" s="62"/>
      <c r="E27" s="68"/>
      <c r="F27" s="68"/>
      <c r="G27" s="68"/>
      <c r="H27" s="68"/>
      <c r="I27" s="68"/>
    </row>
    <row r="28" spans="2:9" ht="15" customHeight="1" x14ac:dyDescent="0.25">
      <c r="B28" s="50" t="s">
        <v>17</v>
      </c>
      <c r="C28" s="23"/>
      <c r="D28" s="63"/>
      <c r="E28" s="69"/>
      <c r="F28" s="69"/>
      <c r="G28" s="69"/>
      <c r="H28" s="69"/>
      <c r="I28" s="69"/>
    </row>
    <row r="29" spans="2:9" ht="15" customHeight="1" x14ac:dyDescent="0.25">
      <c r="B29" s="17" t="s">
        <v>34</v>
      </c>
      <c r="C29" s="16">
        <v>2</v>
      </c>
      <c r="D29" s="61">
        <f>C29*18</f>
        <v>36</v>
      </c>
      <c r="E29" s="12"/>
      <c r="F29" s="12"/>
      <c r="G29" s="12">
        <v>2</v>
      </c>
      <c r="H29" s="12"/>
      <c r="I29" s="12"/>
    </row>
    <row r="30" spans="2:9" ht="15" customHeight="1" x14ac:dyDescent="0.25">
      <c r="B30" s="17" t="s">
        <v>35</v>
      </c>
      <c r="C30" s="16">
        <v>3</v>
      </c>
      <c r="D30" s="61">
        <f t="shared" ref="D30:D35" si="6">C30*18</f>
        <v>54</v>
      </c>
      <c r="E30" s="12">
        <v>3</v>
      </c>
      <c r="F30" s="12"/>
      <c r="G30" s="12"/>
      <c r="H30" s="12"/>
      <c r="I30" s="12"/>
    </row>
    <row r="31" spans="2:9" ht="15" customHeight="1" x14ac:dyDescent="0.25">
      <c r="B31" s="17" t="s">
        <v>36</v>
      </c>
      <c r="C31" s="16">
        <v>3</v>
      </c>
      <c r="D31" s="61">
        <f t="shared" si="6"/>
        <v>54</v>
      </c>
      <c r="E31" s="12">
        <v>3</v>
      </c>
      <c r="F31" s="12"/>
      <c r="G31" s="12"/>
      <c r="H31" s="12"/>
      <c r="I31" s="12"/>
    </row>
    <row r="32" spans="2:9" ht="15" customHeight="1" x14ac:dyDescent="0.25">
      <c r="B32" s="17" t="s">
        <v>37</v>
      </c>
      <c r="C32" s="16">
        <v>4</v>
      </c>
      <c r="D32" s="61">
        <f t="shared" si="6"/>
        <v>72</v>
      </c>
      <c r="E32" s="12">
        <v>4</v>
      </c>
      <c r="F32" s="12"/>
      <c r="G32" s="12"/>
      <c r="H32" s="12"/>
      <c r="I32" s="12"/>
    </row>
    <row r="33" spans="2:9" ht="15" customHeight="1" x14ac:dyDescent="0.25">
      <c r="B33" s="17" t="s">
        <v>38</v>
      </c>
      <c r="C33" s="16">
        <v>2</v>
      </c>
      <c r="D33" s="61">
        <f t="shared" si="6"/>
        <v>36</v>
      </c>
      <c r="E33" s="12"/>
      <c r="F33" s="12">
        <v>2</v>
      </c>
      <c r="G33" s="12"/>
      <c r="H33" s="12"/>
      <c r="I33" s="12"/>
    </row>
    <row r="34" spans="2:9" ht="15" customHeight="1" x14ac:dyDescent="0.25">
      <c r="B34" s="17" t="s">
        <v>33</v>
      </c>
      <c r="C34" s="16">
        <v>2</v>
      </c>
      <c r="D34" s="61">
        <f t="shared" si="6"/>
        <v>36</v>
      </c>
      <c r="E34" s="12"/>
      <c r="F34" s="12"/>
      <c r="G34" s="12"/>
      <c r="H34" s="12">
        <v>2</v>
      </c>
      <c r="I34" s="12" t="s">
        <v>21</v>
      </c>
    </row>
    <row r="35" spans="2:9" ht="15" customHeight="1" x14ac:dyDescent="0.25">
      <c r="B35" s="17" t="s">
        <v>39</v>
      </c>
      <c r="C35" s="16">
        <v>2</v>
      </c>
      <c r="D35" s="61">
        <f t="shared" si="6"/>
        <v>36</v>
      </c>
      <c r="E35" s="12"/>
      <c r="F35" s="12"/>
      <c r="G35" s="12">
        <v>2</v>
      </c>
      <c r="H35" s="12"/>
      <c r="I35" s="12"/>
    </row>
    <row r="36" spans="2:9" ht="15" customHeight="1" x14ac:dyDescent="0.25">
      <c r="B36" s="17"/>
      <c r="C36" s="18">
        <f>SUM(C29:C35)</f>
        <v>18</v>
      </c>
      <c r="D36" s="64">
        <f>SUM(D29:D35)</f>
        <v>324</v>
      </c>
      <c r="E36" s="64">
        <f t="shared" ref="E36:I36" si="7">SUM(E29:E35)</f>
        <v>10</v>
      </c>
      <c r="F36" s="64">
        <f t="shared" si="7"/>
        <v>2</v>
      </c>
      <c r="G36" s="64">
        <f t="shared" si="7"/>
        <v>4</v>
      </c>
      <c r="H36" s="64">
        <f t="shared" si="7"/>
        <v>2</v>
      </c>
      <c r="I36" s="64">
        <f t="shared" si="7"/>
        <v>0</v>
      </c>
    </row>
    <row r="37" spans="2:9" ht="15" customHeight="1" x14ac:dyDescent="0.25">
      <c r="B37" s="17"/>
      <c r="C37" s="16"/>
      <c r="D37" s="61"/>
      <c r="E37" s="12"/>
      <c r="F37" s="12"/>
      <c r="G37" s="12"/>
      <c r="H37" s="12"/>
      <c r="I37" s="12"/>
    </row>
    <row r="38" spans="2:9" ht="15" customHeight="1" x14ac:dyDescent="0.25">
      <c r="B38" s="48" t="s">
        <v>18</v>
      </c>
      <c r="C38" s="45"/>
      <c r="D38" s="65"/>
      <c r="E38" s="70"/>
      <c r="F38" s="70"/>
      <c r="G38" s="70"/>
      <c r="H38" s="70"/>
      <c r="I38" s="70"/>
    </row>
    <row r="39" spans="2:9" ht="15" customHeight="1" x14ac:dyDescent="0.25">
      <c r="B39" s="17" t="s">
        <v>29</v>
      </c>
      <c r="C39" s="16">
        <v>4</v>
      </c>
      <c r="D39" s="61">
        <f>C39*18</f>
        <v>72</v>
      </c>
      <c r="E39" s="12">
        <v>4</v>
      </c>
      <c r="F39" s="12"/>
      <c r="G39" s="12"/>
      <c r="H39" s="12"/>
      <c r="I39" s="12"/>
    </row>
    <row r="40" spans="2:9" ht="15" customHeight="1" x14ac:dyDescent="0.25">
      <c r="B40" s="17" t="s">
        <v>30</v>
      </c>
      <c r="C40" s="16">
        <v>2</v>
      </c>
      <c r="D40" s="61">
        <f t="shared" ref="D40:D45" si="8">C40*18</f>
        <v>36</v>
      </c>
      <c r="E40" s="12"/>
      <c r="F40" s="12">
        <v>2</v>
      </c>
      <c r="G40" s="12"/>
      <c r="H40" s="12"/>
      <c r="I40" s="12"/>
    </row>
    <row r="41" spans="2:9" ht="15" customHeight="1" x14ac:dyDescent="0.25">
      <c r="B41" s="17" t="s">
        <v>40</v>
      </c>
      <c r="C41" s="16">
        <v>4</v>
      </c>
      <c r="D41" s="61">
        <f t="shared" si="8"/>
        <v>72</v>
      </c>
      <c r="E41" s="12">
        <v>4</v>
      </c>
      <c r="F41" s="12"/>
      <c r="G41" s="12"/>
      <c r="H41" s="12"/>
      <c r="I41" s="12"/>
    </row>
    <row r="42" spans="2:9" ht="15" customHeight="1" x14ac:dyDescent="0.25">
      <c r="B42" s="17" t="s">
        <v>31</v>
      </c>
      <c r="C42" s="16">
        <v>2</v>
      </c>
      <c r="D42" s="61">
        <f t="shared" si="8"/>
        <v>36</v>
      </c>
      <c r="E42" s="12">
        <v>2</v>
      </c>
      <c r="F42" s="12"/>
      <c r="G42" s="12"/>
      <c r="H42" s="12"/>
      <c r="I42" s="12"/>
    </row>
    <row r="43" spans="2:9" ht="15" customHeight="1" x14ac:dyDescent="0.25">
      <c r="B43" s="17" t="s">
        <v>32</v>
      </c>
      <c r="C43" s="16">
        <v>2</v>
      </c>
      <c r="D43" s="61">
        <f t="shared" si="8"/>
        <v>36</v>
      </c>
      <c r="E43" s="12">
        <v>2</v>
      </c>
      <c r="F43" s="12"/>
      <c r="G43" s="12"/>
      <c r="H43" s="12"/>
      <c r="I43" s="12"/>
    </row>
    <row r="44" spans="2:9" ht="15" customHeight="1" x14ac:dyDescent="0.25">
      <c r="B44" s="17" t="s">
        <v>41</v>
      </c>
      <c r="C44" s="16">
        <v>2</v>
      </c>
      <c r="D44" s="61">
        <f t="shared" si="8"/>
        <v>36</v>
      </c>
      <c r="E44" s="12"/>
      <c r="F44" s="12"/>
      <c r="G44" s="12"/>
      <c r="H44" s="12">
        <v>2</v>
      </c>
      <c r="I44" s="12"/>
    </row>
    <row r="45" spans="2:9" ht="15" customHeight="1" x14ac:dyDescent="0.25">
      <c r="B45" s="17" t="s">
        <v>42</v>
      </c>
      <c r="C45" s="16">
        <v>2</v>
      </c>
      <c r="D45" s="61">
        <f t="shared" si="8"/>
        <v>36</v>
      </c>
      <c r="E45" s="12"/>
      <c r="F45" s="12"/>
      <c r="G45" s="12">
        <v>2</v>
      </c>
      <c r="H45" s="12"/>
      <c r="I45" s="12"/>
    </row>
    <row r="46" spans="2:9" ht="15" customHeight="1" x14ac:dyDescent="0.25">
      <c r="B46" s="15"/>
      <c r="C46" s="18">
        <f>SUM(C39:C45)</f>
        <v>18</v>
      </c>
      <c r="D46" s="64">
        <f>SUM(D39:D45)</f>
        <v>324</v>
      </c>
      <c r="E46" s="64">
        <f t="shared" ref="E46:I46" si="9">SUM(E39:E45)</f>
        <v>12</v>
      </c>
      <c r="F46" s="64">
        <f t="shared" si="9"/>
        <v>2</v>
      </c>
      <c r="G46" s="64">
        <f t="shared" si="9"/>
        <v>2</v>
      </c>
      <c r="H46" s="64">
        <f t="shared" si="9"/>
        <v>2</v>
      </c>
      <c r="I46" s="64">
        <f t="shared" si="9"/>
        <v>0</v>
      </c>
    </row>
    <row r="47" spans="2:9" ht="15" customHeight="1" x14ac:dyDescent="0.25">
      <c r="B47" s="28"/>
      <c r="C47" s="29">
        <f>SUM(C36,C46)</f>
        <v>36</v>
      </c>
      <c r="D47" s="66">
        <f t="shared" ref="D47" si="10">SUM(D36,D46)</f>
        <v>648</v>
      </c>
      <c r="E47" s="66">
        <f t="shared" ref="E47" si="11">SUM(E36,E46)</f>
        <v>22</v>
      </c>
      <c r="F47" s="66">
        <f t="shared" ref="F47" si="12">SUM(F36,F46)</f>
        <v>4</v>
      </c>
      <c r="G47" s="66">
        <f t="shared" ref="G47" si="13">SUM(G36,G46)</f>
        <v>6</v>
      </c>
      <c r="H47" s="66">
        <f t="shared" ref="H47" si="14">SUM(H36,H46)</f>
        <v>4</v>
      </c>
      <c r="I47" s="66">
        <f t="shared" ref="I47" si="15">SUM(I36,I46)</f>
        <v>0</v>
      </c>
    </row>
    <row r="48" spans="2:9" ht="15" customHeight="1" x14ac:dyDescent="0.25">
      <c r="B48" s="15"/>
      <c r="C48" s="16"/>
      <c r="D48" s="61"/>
      <c r="E48" s="12"/>
      <c r="F48" s="12"/>
      <c r="G48" s="12"/>
      <c r="H48" s="12"/>
      <c r="I48" s="12"/>
    </row>
    <row r="49" spans="2:9" ht="15" customHeight="1" x14ac:dyDescent="0.25">
      <c r="B49" s="46" t="s">
        <v>43</v>
      </c>
      <c r="C49" s="44"/>
      <c r="D49" s="62"/>
      <c r="E49" s="68"/>
      <c r="F49" s="68"/>
      <c r="G49" s="68"/>
      <c r="H49" s="68"/>
      <c r="I49" s="68"/>
    </row>
    <row r="50" spans="2:9" ht="15" customHeight="1" x14ac:dyDescent="0.25">
      <c r="B50" s="47" t="s">
        <v>17</v>
      </c>
      <c r="C50" s="23"/>
      <c r="D50" s="63"/>
      <c r="E50" s="69"/>
      <c r="F50" s="69"/>
      <c r="G50" s="69"/>
      <c r="H50" s="69"/>
      <c r="I50" s="69"/>
    </row>
    <row r="51" spans="2:9" ht="15" customHeight="1" x14ac:dyDescent="0.25">
      <c r="B51" s="15" t="s">
        <v>44</v>
      </c>
      <c r="C51" s="16">
        <v>3</v>
      </c>
      <c r="D51" s="61">
        <f>C51*18</f>
        <v>54</v>
      </c>
      <c r="E51" s="12">
        <v>3</v>
      </c>
      <c r="F51" s="12"/>
      <c r="G51" s="12"/>
      <c r="H51" s="12"/>
      <c r="I51" s="12"/>
    </row>
    <row r="52" spans="2:9" ht="15" customHeight="1" x14ac:dyDescent="0.25">
      <c r="B52" s="15" t="s">
        <v>45</v>
      </c>
      <c r="C52" s="16">
        <v>4</v>
      </c>
      <c r="D52" s="61">
        <f t="shared" ref="D52:D58" si="16">C52*18</f>
        <v>72</v>
      </c>
      <c r="E52" s="12">
        <v>4</v>
      </c>
      <c r="F52" s="12"/>
      <c r="G52" s="12"/>
      <c r="H52" s="12"/>
      <c r="I52" s="12"/>
    </row>
    <row r="53" spans="2:9" ht="15" customHeight="1" x14ac:dyDescent="0.25">
      <c r="B53" s="15" t="s">
        <v>46</v>
      </c>
      <c r="C53" s="16">
        <v>2</v>
      </c>
      <c r="D53" s="61">
        <f t="shared" si="16"/>
        <v>36</v>
      </c>
      <c r="E53" s="12"/>
      <c r="F53" s="12">
        <v>2</v>
      </c>
      <c r="G53" s="12"/>
      <c r="H53" s="12"/>
      <c r="I53" s="12"/>
    </row>
    <row r="54" spans="2:9" ht="15" customHeight="1" x14ac:dyDescent="0.25">
      <c r="B54" s="15" t="s">
        <v>47</v>
      </c>
      <c r="C54" s="16">
        <v>3</v>
      </c>
      <c r="D54" s="61">
        <f t="shared" si="16"/>
        <v>54</v>
      </c>
      <c r="E54" s="12">
        <v>3</v>
      </c>
      <c r="F54" s="12"/>
      <c r="G54" s="12"/>
      <c r="H54" s="12"/>
      <c r="I54" s="12"/>
    </row>
    <row r="55" spans="2:9" ht="15" customHeight="1" x14ac:dyDescent="0.25">
      <c r="B55" s="15" t="s">
        <v>48</v>
      </c>
      <c r="C55" s="16">
        <v>3</v>
      </c>
      <c r="D55" s="61">
        <f t="shared" si="16"/>
        <v>54</v>
      </c>
      <c r="E55" s="12">
        <v>3</v>
      </c>
      <c r="F55" s="12"/>
      <c r="G55" s="12"/>
      <c r="H55" s="12"/>
      <c r="I55" s="12"/>
    </row>
    <row r="56" spans="2:9" ht="15" customHeight="1" x14ac:dyDescent="0.25">
      <c r="B56" s="15" t="s">
        <v>56</v>
      </c>
      <c r="C56" s="16">
        <v>2</v>
      </c>
      <c r="D56" s="61">
        <f t="shared" si="16"/>
        <v>36</v>
      </c>
      <c r="E56" s="12">
        <v>2</v>
      </c>
      <c r="F56" s="12"/>
      <c r="G56" s="12"/>
      <c r="H56" s="12"/>
      <c r="I56" s="12"/>
    </row>
    <row r="57" spans="2:9" ht="15" customHeight="1" x14ac:dyDescent="0.25">
      <c r="B57" s="15" t="s">
        <v>50</v>
      </c>
      <c r="C57" s="16">
        <v>2</v>
      </c>
      <c r="D57" s="61">
        <f t="shared" si="16"/>
        <v>36</v>
      </c>
      <c r="E57" s="12"/>
      <c r="F57" s="12"/>
      <c r="G57" s="12"/>
      <c r="H57" s="12">
        <v>2</v>
      </c>
      <c r="I57" s="12"/>
    </row>
    <row r="58" spans="2:9" ht="15" customHeight="1" x14ac:dyDescent="0.25">
      <c r="B58" s="15" t="s">
        <v>49</v>
      </c>
      <c r="C58" s="16">
        <v>2</v>
      </c>
      <c r="D58" s="61">
        <f t="shared" si="16"/>
        <v>36</v>
      </c>
      <c r="E58" s="12"/>
      <c r="F58" s="12"/>
      <c r="G58" s="12">
        <v>2</v>
      </c>
      <c r="H58" s="12"/>
      <c r="I58" s="12"/>
    </row>
    <row r="59" spans="2:9" ht="15" customHeight="1" x14ac:dyDescent="0.25">
      <c r="B59" s="15"/>
      <c r="C59" s="18">
        <f>SUM(C51:C58)</f>
        <v>21</v>
      </c>
      <c r="D59" s="64">
        <f>SUM(D51:D58)</f>
        <v>378</v>
      </c>
      <c r="E59" s="64">
        <f t="shared" ref="E59:I59" si="17">SUM(E51:E58)</f>
        <v>15</v>
      </c>
      <c r="F59" s="64">
        <f t="shared" si="17"/>
        <v>2</v>
      </c>
      <c r="G59" s="64">
        <f t="shared" si="17"/>
        <v>2</v>
      </c>
      <c r="H59" s="64">
        <f t="shared" si="17"/>
        <v>2</v>
      </c>
      <c r="I59" s="64">
        <f t="shared" si="17"/>
        <v>0</v>
      </c>
    </row>
    <row r="60" spans="2:9" ht="15" customHeight="1" x14ac:dyDescent="0.25">
      <c r="B60" s="15"/>
      <c r="C60" s="16"/>
      <c r="D60" s="61"/>
      <c r="E60" s="12"/>
      <c r="F60" s="12"/>
      <c r="G60" s="12"/>
      <c r="H60" s="12"/>
      <c r="I60" s="12"/>
    </row>
    <row r="61" spans="2:9" ht="15" customHeight="1" x14ac:dyDescent="0.25">
      <c r="B61" s="29" t="s">
        <v>18</v>
      </c>
      <c r="C61" s="29"/>
      <c r="D61" s="66"/>
      <c r="E61" s="70"/>
      <c r="F61" s="70"/>
      <c r="G61" s="70"/>
      <c r="H61" s="70"/>
      <c r="I61" s="70"/>
    </row>
    <row r="62" spans="2:9" ht="15" customHeight="1" x14ac:dyDescent="0.25">
      <c r="B62" s="15" t="s">
        <v>51</v>
      </c>
      <c r="C62" s="16">
        <v>3</v>
      </c>
      <c r="D62" s="61">
        <f>C62*18</f>
        <v>54</v>
      </c>
      <c r="E62" s="12">
        <v>3</v>
      </c>
      <c r="F62" s="12"/>
      <c r="G62" s="12"/>
      <c r="H62" s="12"/>
      <c r="I62" s="12"/>
    </row>
    <row r="63" spans="2:9" ht="15" customHeight="1" x14ac:dyDescent="0.25">
      <c r="B63" s="15" t="s">
        <v>52</v>
      </c>
      <c r="C63" s="16">
        <v>3</v>
      </c>
      <c r="D63" s="61">
        <f t="shared" ref="D63:D68" si="18">C63*18</f>
        <v>54</v>
      </c>
      <c r="E63" s="12">
        <v>3</v>
      </c>
      <c r="F63" s="12"/>
      <c r="G63" s="12"/>
      <c r="H63" s="12"/>
      <c r="I63" s="12"/>
    </row>
    <row r="64" spans="2:9" ht="15" customHeight="1" x14ac:dyDescent="0.25">
      <c r="B64" s="15" t="s">
        <v>53</v>
      </c>
      <c r="C64" s="16">
        <v>3</v>
      </c>
      <c r="D64" s="61">
        <f t="shared" si="18"/>
        <v>54</v>
      </c>
      <c r="E64" s="12">
        <v>3</v>
      </c>
      <c r="F64" s="12"/>
      <c r="G64" s="12"/>
      <c r="H64" s="12"/>
      <c r="I64" s="12"/>
    </row>
    <row r="65" spans="2:9" ht="15" customHeight="1" x14ac:dyDescent="0.25">
      <c r="B65" s="15" t="s">
        <v>54</v>
      </c>
      <c r="C65" s="16">
        <v>4</v>
      </c>
      <c r="D65" s="61">
        <f t="shared" si="18"/>
        <v>72</v>
      </c>
      <c r="E65" s="12">
        <v>4</v>
      </c>
      <c r="F65" s="12"/>
      <c r="G65" s="12"/>
      <c r="H65" s="12"/>
      <c r="I65" s="12"/>
    </row>
    <row r="66" spans="2:9" ht="15" customHeight="1" x14ac:dyDescent="0.25">
      <c r="B66" s="15" t="s">
        <v>55</v>
      </c>
      <c r="C66" s="16">
        <v>2</v>
      </c>
      <c r="D66" s="61">
        <f t="shared" si="18"/>
        <v>36</v>
      </c>
      <c r="E66" s="12">
        <v>2</v>
      </c>
      <c r="F66" s="12"/>
      <c r="G66" s="12"/>
      <c r="H66" s="12"/>
      <c r="I66" s="12"/>
    </row>
    <row r="67" spans="2:9" ht="15" customHeight="1" x14ac:dyDescent="0.25">
      <c r="B67" s="15" t="s">
        <v>57</v>
      </c>
      <c r="C67" s="16">
        <v>3</v>
      </c>
      <c r="D67" s="61">
        <f t="shared" si="18"/>
        <v>54</v>
      </c>
      <c r="E67" s="12">
        <v>3</v>
      </c>
      <c r="F67" s="12"/>
      <c r="G67" s="12"/>
      <c r="H67" s="12"/>
      <c r="I67" s="12"/>
    </row>
    <row r="68" spans="2:9" ht="15" customHeight="1" x14ac:dyDescent="0.25">
      <c r="B68" s="15" t="s">
        <v>64</v>
      </c>
      <c r="C68" s="16">
        <v>2</v>
      </c>
      <c r="D68" s="61">
        <f t="shared" si="18"/>
        <v>36</v>
      </c>
      <c r="E68" s="12"/>
      <c r="F68" s="12"/>
      <c r="G68" s="12">
        <v>2</v>
      </c>
      <c r="H68" s="12"/>
      <c r="I68" s="12"/>
    </row>
    <row r="69" spans="2:9" ht="15" customHeight="1" x14ac:dyDescent="0.25">
      <c r="B69" s="15"/>
      <c r="C69" s="18">
        <f>SUM(C62:C68)</f>
        <v>20</v>
      </c>
      <c r="D69" s="64">
        <f>SUM(D62:D68)</f>
        <v>360</v>
      </c>
      <c r="E69" s="64">
        <f t="shared" ref="E69:I69" si="19">SUM(E62:E68)</f>
        <v>18</v>
      </c>
      <c r="F69" s="64">
        <f t="shared" si="19"/>
        <v>0</v>
      </c>
      <c r="G69" s="64">
        <f t="shared" si="19"/>
        <v>2</v>
      </c>
      <c r="H69" s="64">
        <f t="shared" si="19"/>
        <v>0</v>
      </c>
      <c r="I69" s="64">
        <f t="shared" si="19"/>
        <v>0</v>
      </c>
    </row>
    <row r="70" spans="2:9" ht="15" customHeight="1" x14ac:dyDescent="0.25">
      <c r="B70" s="28"/>
      <c r="C70" s="29">
        <f>SUM(C59,C69)</f>
        <v>41</v>
      </c>
      <c r="D70" s="66">
        <f t="shared" ref="D70" si="20">SUM(D59,D69)</f>
        <v>738</v>
      </c>
      <c r="E70" s="66">
        <f t="shared" ref="E70" si="21">SUM(E59,E69)</f>
        <v>33</v>
      </c>
      <c r="F70" s="66">
        <f t="shared" ref="F70" si="22">SUM(F59,F69)</f>
        <v>2</v>
      </c>
      <c r="G70" s="66">
        <f t="shared" ref="G70" si="23">SUM(G59,G69)</f>
        <v>4</v>
      </c>
      <c r="H70" s="66">
        <f t="shared" ref="H70" si="24">SUM(H59,H69)</f>
        <v>2</v>
      </c>
      <c r="I70" s="66">
        <f t="shared" ref="I70" si="25">SUM(I59,I69)</f>
        <v>0</v>
      </c>
    </row>
    <row r="71" spans="2:9" ht="15" customHeight="1" x14ac:dyDescent="0.25">
      <c r="B71" s="15"/>
      <c r="C71" s="16"/>
      <c r="D71" s="61"/>
      <c r="E71" s="12"/>
      <c r="F71" s="12"/>
      <c r="G71" s="12"/>
      <c r="H71" s="12"/>
      <c r="I71" s="12"/>
    </row>
    <row r="72" spans="2:9" ht="15" customHeight="1" x14ac:dyDescent="0.25">
      <c r="B72" s="46" t="s">
        <v>58</v>
      </c>
      <c r="C72" s="44"/>
      <c r="D72" s="62"/>
      <c r="E72" s="68"/>
      <c r="F72" s="68"/>
      <c r="G72" s="68"/>
      <c r="H72" s="68"/>
      <c r="I72" s="68"/>
    </row>
    <row r="73" spans="2:9" ht="15" customHeight="1" x14ac:dyDescent="0.25">
      <c r="B73" s="47" t="s">
        <v>17</v>
      </c>
      <c r="C73" s="23"/>
      <c r="D73" s="63"/>
      <c r="E73" s="69"/>
      <c r="F73" s="69"/>
      <c r="G73" s="69"/>
      <c r="H73" s="69"/>
      <c r="I73" s="69"/>
    </row>
    <row r="74" spans="2:9" ht="15" customHeight="1" x14ac:dyDescent="0.25">
      <c r="B74" s="15" t="s">
        <v>147</v>
      </c>
      <c r="C74" s="16">
        <v>2</v>
      </c>
      <c r="D74" s="61">
        <f>C74*18</f>
        <v>36</v>
      </c>
      <c r="E74" s="12">
        <v>2</v>
      </c>
      <c r="F74" s="12"/>
      <c r="G74" s="12"/>
      <c r="H74" s="12"/>
      <c r="I74" s="12"/>
    </row>
    <row r="75" spans="2:9" ht="15" customHeight="1" x14ac:dyDescent="0.25">
      <c r="B75" s="15" t="s">
        <v>59</v>
      </c>
      <c r="C75" s="16">
        <v>3</v>
      </c>
      <c r="D75" s="61">
        <f t="shared" ref="D75:D79" si="26">C75*18</f>
        <v>54</v>
      </c>
      <c r="E75" s="12">
        <v>3</v>
      </c>
      <c r="F75" s="12"/>
      <c r="G75" s="12"/>
      <c r="H75" s="12"/>
      <c r="I75" s="12"/>
    </row>
    <row r="76" spans="2:9" ht="15" customHeight="1" x14ac:dyDescent="0.25">
      <c r="B76" s="15" t="s">
        <v>60</v>
      </c>
      <c r="C76" s="16">
        <v>6</v>
      </c>
      <c r="D76" s="61">
        <f t="shared" si="26"/>
        <v>108</v>
      </c>
      <c r="E76" s="12">
        <v>6</v>
      </c>
      <c r="F76" s="12"/>
      <c r="G76" s="12"/>
      <c r="H76" s="12"/>
      <c r="I76" s="12"/>
    </row>
    <row r="77" spans="2:9" ht="15" customHeight="1" x14ac:dyDescent="0.25">
      <c r="B77" s="15" t="s">
        <v>61</v>
      </c>
      <c r="C77" s="16">
        <v>4</v>
      </c>
      <c r="D77" s="61">
        <f t="shared" si="26"/>
        <v>72</v>
      </c>
      <c r="E77" s="12">
        <v>4</v>
      </c>
      <c r="F77" s="12"/>
      <c r="G77" s="12"/>
      <c r="H77" s="12"/>
      <c r="I77" s="12"/>
    </row>
    <row r="78" spans="2:9" ht="15" customHeight="1" x14ac:dyDescent="0.25">
      <c r="B78" s="15" t="s">
        <v>62</v>
      </c>
      <c r="C78" s="16">
        <v>3</v>
      </c>
      <c r="D78" s="61">
        <f t="shared" si="26"/>
        <v>54</v>
      </c>
      <c r="E78" s="12">
        <v>3</v>
      </c>
      <c r="F78" s="12"/>
      <c r="G78" s="12"/>
      <c r="H78" s="12"/>
      <c r="I78" s="12"/>
    </row>
    <row r="79" spans="2:9" ht="15" customHeight="1" x14ac:dyDescent="0.25">
      <c r="B79" s="15" t="s">
        <v>63</v>
      </c>
      <c r="C79" s="16">
        <v>2</v>
      </c>
      <c r="D79" s="61">
        <f t="shared" si="26"/>
        <v>36</v>
      </c>
      <c r="E79" s="12"/>
      <c r="F79" s="12"/>
      <c r="G79" s="12">
        <v>2</v>
      </c>
      <c r="H79" s="12"/>
      <c r="I79" s="12"/>
    </row>
    <row r="80" spans="2:9" ht="15" customHeight="1" x14ac:dyDescent="0.25">
      <c r="B80" s="15"/>
      <c r="C80" s="18">
        <f>SUM(C74:C79)</f>
        <v>20</v>
      </c>
      <c r="D80" s="64">
        <f>SUM(D74:D79)</f>
        <v>360</v>
      </c>
      <c r="E80" s="64">
        <f t="shared" ref="E80:I80" si="27">SUM(E74:E79)</f>
        <v>18</v>
      </c>
      <c r="F80" s="64">
        <f t="shared" si="27"/>
        <v>0</v>
      </c>
      <c r="G80" s="64">
        <f t="shared" si="27"/>
        <v>2</v>
      </c>
      <c r="H80" s="64">
        <f t="shared" si="27"/>
        <v>0</v>
      </c>
      <c r="I80" s="64">
        <f t="shared" si="27"/>
        <v>0</v>
      </c>
    </row>
    <row r="81" spans="2:9" ht="15" customHeight="1" x14ac:dyDescent="0.25">
      <c r="B81" s="15"/>
      <c r="C81" s="16"/>
      <c r="D81" s="61"/>
      <c r="E81" s="12"/>
      <c r="F81" s="12"/>
      <c r="G81" s="12"/>
      <c r="H81" s="12"/>
      <c r="I81" s="12"/>
    </row>
    <row r="82" spans="2:9" ht="15" customHeight="1" x14ac:dyDescent="0.25">
      <c r="B82" s="29" t="s">
        <v>18</v>
      </c>
      <c r="C82" s="45"/>
      <c r="D82" s="65"/>
      <c r="E82" s="70"/>
      <c r="F82" s="70"/>
      <c r="G82" s="70"/>
      <c r="H82" s="70"/>
      <c r="I82" s="70"/>
    </row>
    <row r="83" spans="2:9" ht="15" customHeight="1" x14ac:dyDescent="0.25">
      <c r="B83" s="15" t="s">
        <v>65</v>
      </c>
      <c r="C83" s="16">
        <v>3</v>
      </c>
      <c r="D83" s="61">
        <f>C83*18</f>
        <v>54</v>
      </c>
      <c r="E83" s="12">
        <v>3</v>
      </c>
      <c r="F83" s="12"/>
      <c r="G83" s="12"/>
      <c r="H83" s="12"/>
      <c r="I83" s="12"/>
    </row>
    <row r="84" spans="2:9" ht="15" customHeight="1" x14ac:dyDescent="0.25">
      <c r="B84" s="15" t="s">
        <v>66</v>
      </c>
      <c r="C84" s="16">
        <v>3</v>
      </c>
      <c r="D84" s="61">
        <f t="shared" ref="D84:D89" si="28">C84*18</f>
        <v>54</v>
      </c>
      <c r="E84" s="12">
        <v>3</v>
      </c>
      <c r="F84" s="12"/>
      <c r="G84" s="12"/>
      <c r="H84" s="12"/>
      <c r="I84" s="12"/>
    </row>
    <row r="85" spans="2:9" ht="15" customHeight="1" x14ac:dyDescent="0.25">
      <c r="B85" s="15" t="s">
        <v>67</v>
      </c>
      <c r="C85" s="16">
        <v>6</v>
      </c>
      <c r="D85" s="61">
        <f t="shared" si="28"/>
        <v>108</v>
      </c>
      <c r="E85" s="12">
        <v>6</v>
      </c>
      <c r="F85" s="12"/>
      <c r="G85" s="12"/>
      <c r="H85" s="12"/>
      <c r="I85" s="12"/>
    </row>
    <row r="86" spans="2:9" ht="15" customHeight="1" x14ac:dyDescent="0.25">
      <c r="B86" s="15" t="s">
        <v>68</v>
      </c>
      <c r="C86" s="16">
        <v>3</v>
      </c>
      <c r="D86" s="61">
        <f t="shared" si="28"/>
        <v>54</v>
      </c>
      <c r="E86" s="12">
        <v>3</v>
      </c>
      <c r="F86" s="12"/>
      <c r="G86" s="12"/>
      <c r="H86" s="12"/>
      <c r="I86" s="12"/>
    </row>
    <row r="87" spans="2:9" ht="15" customHeight="1" x14ac:dyDescent="0.25">
      <c r="B87" s="15" t="s">
        <v>70</v>
      </c>
      <c r="C87" s="16">
        <v>3</v>
      </c>
      <c r="D87" s="61">
        <f t="shared" si="28"/>
        <v>54</v>
      </c>
      <c r="E87" s="12">
        <v>3</v>
      </c>
      <c r="F87" s="12"/>
      <c r="G87" s="12"/>
      <c r="H87" s="12"/>
      <c r="I87" s="12"/>
    </row>
    <row r="88" spans="2:9" ht="15" customHeight="1" x14ac:dyDescent="0.25">
      <c r="B88" s="15" t="s">
        <v>69</v>
      </c>
      <c r="C88" s="16">
        <v>2</v>
      </c>
      <c r="D88" s="61">
        <f t="shared" si="28"/>
        <v>36</v>
      </c>
      <c r="E88" s="12"/>
      <c r="F88" s="12"/>
      <c r="G88" s="12"/>
      <c r="H88" s="12" t="s">
        <v>21</v>
      </c>
      <c r="I88" s="12">
        <v>2</v>
      </c>
    </row>
    <row r="89" spans="2:9" ht="15" customHeight="1" x14ac:dyDescent="0.25">
      <c r="B89" s="15" t="s">
        <v>71</v>
      </c>
      <c r="C89" s="16">
        <v>2</v>
      </c>
      <c r="D89" s="61">
        <f t="shared" si="28"/>
        <v>36</v>
      </c>
      <c r="E89" s="12"/>
      <c r="F89" s="12"/>
      <c r="G89" s="12">
        <v>2</v>
      </c>
      <c r="H89" s="12"/>
      <c r="I89" s="12"/>
    </row>
    <row r="90" spans="2:9" ht="15" customHeight="1" x14ac:dyDescent="0.25">
      <c r="B90" s="15"/>
      <c r="C90" s="18">
        <f>SUM(C83:C89)</f>
        <v>22</v>
      </c>
      <c r="D90" s="64">
        <f>SUM(D83:D89)</f>
        <v>396</v>
      </c>
      <c r="E90" s="64">
        <f t="shared" ref="E90:I90" si="29">SUM(E83:E89)</f>
        <v>18</v>
      </c>
      <c r="F90" s="64">
        <f t="shared" si="29"/>
        <v>0</v>
      </c>
      <c r="G90" s="64">
        <f t="shared" si="29"/>
        <v>2</v>
      </c>
      <c r="H90" s="64">
        <f t="shared" si="29"/>
        <v>0</v>
      </c>
      <c r="I90" s="64">
        <f t="shared" si="29"/>
        <v>2</v>
      </c>
    </row>
    <row r="91" spans="2:9" ht="15" customHeight="1" x14ac:dyDescent="0.25">
      <c r="B91" s="28"/>
      <c r="C91" s="29">
        <f>SUM(C80,C90)</f>
        <v>42</v>
      </c>
      <c r="D91" s="66">
        <f>SUM(D80,D90)</f>
        <v>756</v>
      </c>
      <c r="E91" s="66">
        <f t="shared" ref="E91:I91" si="30">SUM(E80,E90)</f>
        <v>36</v>
      </c>
      <c r="F91" s="66">
        <f t="shared" si="30"/>
        <v>0</v>
      </c>
      <c r="G91" s="66">
        <f t="shared" si="30"/>
        <v>4</v>
      </c>
      <c r="H91" s="66">
        <f t="shared" si="30"/>
        <v>0</v>
      </c>
      <c r="I91" s="66">
        <f t="shared" si="30"/>
        <v>2</v>
      </c>
    </row>
    <row r="92" spans="2:9" ht="15" customHeight="1" x14ac:dyDescent="0.25">
      <c r="B92" s="15"/>
      <c r="C92" s="16"/>
      <c r="D92" s="61"/>
      <c r="E92" s="12"/>
      <c r="F92" s="12"/>
      <c r="G92" s="12"/>
      <c r="H92" s="12"/>
      <c r="I92" s="12"/>
    </row>
    <row r="93" spans="2:9" ht="15" customHeight="1" x14ac:dyDescent="0.25">
      <c r="B93" s="46" t="s">
        <v>72</v>
      </c>
      <c r="C93" s="46"/>
      <c r="D93" s="67"/>
      <c r="E93" s="68"/>
      <c r="F93" s="68"/>
      <c r="G93" s="68"/>
      <c r="H93" s="68"/>
      <c r="I93" s="68"/>
    </row>
    <row r="94" spans="2:9" ht="15" customHeight="1" x14ac:dyDescent="0.25">
      <c r="B94" s="47" t="s">
        <v>17</v>
      </c>
      <c r="C94" s="23"/>
      <c r="D94" s="63"/>
      <c r="E94" s="69"/>
      <c r="F94" s="69"/>
      <c r="G94" s="69"/>
      <c r="H94" s="69"/>
      <c r="I94" s="69"/>
    </row>
    <row r="95" spans="2:9" ht="15" customHeight="1" x14ac:dyDescent="0.25">
      <c r="B95" s="15" t="s">
        <v>73</v>
      </c>
      <c r="C95" s="16">
        <v>5</v>
      </c>
      <c r="D95" s="61">
        <f>C95*18</f>
        <v>90</v>
      </c>
      <c r="E95" s="12">
        <v>5</v>
      </c>
      <c r="F95" s="12"/>
      <c r="G95" s="12"/>
      <c r="H95" s="12"/>
      <c r="I95" s="12"/>
    </row>
    <row r="96" spans="2:9" ht="15" customHeight="1" x14ac:dyDescent="0.25">
      <c r="B96" s="15" t="s">
        <v>74</v>
      </c>
      <c r="C96" s="16">
        <v>5</v>
      </c>
      <c r="D96" s="61">
        <f t="shared" ref="D96:D101" si="31">C96*18</f>
        <v>90</v>
      </c>
      <c r="E96" s="12">
        <v>6</v>
      </c>
      <c r="F96" s="12"/>
      <c r="G96" s="12"/>
      <c r="H96" s="12"/>
      <c r="I96" s="12"/>
    </row>
    <row r="97" spans="2:9" ht="15" customHeight="1" x14ac:dyDescent="0.25">
      <c r="B97" s="15" t="s">
        <v>75</v>
      </c>
      <c r="C97" s="16">
        <v>3</v>
      </c>
      <c r="D97" s="61">
        <f t="shared" si="31"/>
        <v>54</v>
      </c>
      <c r="E97" s="12">
        <v>3</v>
      </c>
      <c r="F97" s="12"/>
      <c r="G97" s="12"/>
      <c r="H97" s="12"/>
      <c r="I97" s="12"/>
    </row>
    <row r="98" spans="2:9" ht="15" customHeight="1" x14ac:dyDescent="0.25">
      <c r="B98" s="15" t="s">
        <v>76</v>
      </c>
      <c r="C98" s="16">
        <v>3</v>
      </c>
      <c r="D98" s="61">
        <f t="shared" si="31"/>
        <v>54</v>
      </c>
      <c r="E98" s="12">
        <v>3</v>
      </c>
      <c r="F98" s="12"/>
      <c r="G98" s="12"/>
      <c r="H98" s="12"/>
      <c r="I98" s="12"/>
    </row>
    <row r="99" spans="2:9" ht="15" customHeight="1" x14ac:dyDescent="0.25">
      <c r="B99" s="15" t="s">
        <v>77</v>
      </c>
      <c r="C99" s="16">
        <v>3</v>
      </c>
      <c r="D99" s="61">
        <f t="shared" si="31"/>
        <v>54</v>
      </c>
      <c r="E99" s="12">
        <v>3</v>
      </c>
      <c r="F99" s="12"/>
      <c r="G99" s="12"/>
      <c r="H99" s="12"/>
      <c r="I99" s="12"/>
    </row>
    <row r="100" spans="2:9" ht="15" customHeight="1" x14ac:dyDescent="0.25">
      <c r="B100" s="15" t="s">
        <v>144</v>
      </c>
      <c r="C100" s="16">
        <v>2</v>
      </c>
      <c r="D100" s="61">
        <f t="shared" si="31"/>
        <v>36</v>
      </c>
      <c r="E100" s="12"/>
      <c r="F100" s="12"/>
      <c r="G100" s="12"/>
      <c r="H100" s="12"/>
      <c r="I100" s="12"/>
    </row>
    <row r="101" spans="2:9" ht="15" customHeight="1" x14ac:dyDescent="0.25">
      <c r="B101" s="15" t="s">
        <v>80</v>
      </c>
      <c r="C101" s="16">
        <v>4</v>
      </c>
      <c r="D101" s="61">
        <f t="shared" si="31"/>
        <v>72</v>
      </c>
      <c r="E101" s="12"/>
      <c r="F101" s="12">
        <v>4</v>
      </c>
      <c r="G101" s="12"/>
      <c r="H101" s="12"/>
      <c r="I101" s="12"/>
    </row>
    <row r="102" spans="2:9" ht="15" customHeight="1" x14ac:dyDescent="0.25">
      <c r="B102" s="15"/>
      <c r="C102" s="18">
        <f>SUM(C95:C101)</f>
        <v>25</v>
      </c>
      <c r="D102" s="64">
        <f>SUM(D95:D101)</f>
        <v>450</v>
      </c>
      <c r="E102" s="64">
        <f t="shared" ref="E102:I102" si="32">SUM(E95:E101)</f>
        <v>20</v>
      </c>
      <c r="F102" s="64">
        <f t="shared" si="32"/>
        <v>4</v>
      </c>
      <c r="G102" s="64">
        <f t="shared" si="32"/>
        <v>0</v>
      </c>
      <c r="H102" s="64">
        <f t="shared" si="32"/>
        <v>0</v>
      </c>
      <c r="I102" s="64">
        <f t="shared" si="32"/>
        <v>0</v>
      </c>
    </row>
    <row r="103" spans="2:9" ht="15" customHeight="1" x14ac:dyDescent="0.25">
      <c r="B103" s="15"/>
      <c r="C103" s="16"/>
      <c r="D103" s="61"/>
      <c r="E103" s="12"/>
      <c r="F103" s="12"/>
      <c r="G103" s="12"/>
      <c r="H103" s="12"/>
      <c r="I103" s="12"/>
    </row>
    <row r="104" spans="2:9" ht="15" customHeight="1" x14ac:dyDescent="0.25">
      <c r="B104" s="29" t="s">
        <v>18</v>
      </c>
      <c r="C104" s="45"/>
      <c r="D104" s="65"/>
      <c r="E104" s="70"/>
      <c r="F104" s="70"/>
      <c r="G104" s="70"/>
      <c r="H104" s="70"/>
      <c r="I104" s="70"/>
    </row>
    <row r="105" spans="2:9" ht="15" customHeight="1" x14ac:dyDescent="0.25">
      <c r="B105" s="15" t="s">
        <v>81</v>
      </c>
      <c r="C105" s="16">
        <v>5</v>
      </c>
      <c r="D105" s="61">
        <f>C105*18</f>
        <v>90</v>
      </c>
      <c r="E105" s="12">
        <v>5</v>
      </c>
      <c r="F105" s="12"/>
      <c r="G105" s="12"/>
      <c r="H105" s="12"/>
      <c r="I105" s="12"/>
    </row>
    <row r="106" spans="2:9" ht="15" customHeight="1" x14ac:dyDescent="0.25">
      <c r="B106" s="15" t="s">
        <v>78</v>
      </c>
      <c r="C106" s="16">
        <v>3</v>
      </c>
      <c r="D106" s="61">
        <f t="shared" ref="D106:D112" si="33">C106*18</f>
        <v>54</v>
      </c>
      <c r="E106" s="12">
        <v>3</v>
      </c>
      <c r="F106" s="12"/>
      <c r="G106" s="12"/>
      <c r="H106" s="12"/>
      <c r="I106" s="12"/>
    </row>
    <row r="107" spans="2:9" ht="15" customHeight="1" x14ac:dyDescent="0.25">
      <c r="B107" s="15" t="s">
        <v>79</v>
      </c>
      <c r="C107" s="16">
        <v>3</v>
      </c>
      <c r="D107" s="61">
        <f t="shared" si="33"/>
        <v>54</v>
      </c>
      <c r="E107" s="12">
        <v>3</v>
      </c>
      <c r="F107" s="12"/>
      <c r="G107" s="12"/>
      <c r="H107" s="12"/>
      <c r="I107" s="12"/>
    </row>
    <row r="108" spans="2:9" ht="15" customHeight="1" x14ac:dyDescent="0.25">
      <c r="B108" s="15" t="s">
        <v>82</v>
      </c>
      <c r="C108" s="16">
        <v>3</v>
      </c>
      <c r="D108" s="61">
        <f t="shared" si="33"/>
        <v>54</v>
      </c>
      <c r="E108" s="12">
        <v>3</v>
      </c>
      <c r="F108" s="12"/>
      <c r="G108" s="12"/>
      <c r="H108" s="12"/>
      <c r="I108" s="12"/>
    </row>
    <row r="109" spans="2:9" ht="15" customHeight="1" x14ac:dyDescent="0.25">
      <c r="B109" s="15" t="s">
        <v>84</v>
      </c>
      <c r="C109" s="16">
        <v>3</v>
      </c>
      <c r="D109" s="61">
        <f t="shared" si="33"/>
        <v>54</v>
      </c>
      <c r="E109" s="12">
        <v>3</v>
      </c>
      <c r="F109" s="12"/>
      <c r="G109" s="12"/>
      <c r="H109" s="12"/>
      <c r="I109" s="12"/>
    </row>
    <row r="110" spans="2:9" ht="15" customHeight="1" x14ac:dyDescent="0.25">
      <c r="B110" s="15" t="s">
        <v>131</v>
      </c>
      <c r="C110" s="16">
        <v>2</v>
      </c>
      <c r="D110" s="61">
        <f t="shared" si="33"/>
        <v>36</v>
      </c>
      <c r="E110" s="12" t="s">
        <v>21</v>
      </c>
      <c r="F110" s="12"/>
      <c r="G110" s="12"/>
      <c r="H110" s="12"/>
      <c r="I110" s="12">
        <v>2</v>
      </c>
    </row>
    <row r="111" spans="2:9" ht="15" customHeight="1" x14ac:dyDescent="0.25">
      <c r="B111" s="15" t="s">
        <v>145</v>
      </c>
      <c r="C111" s="16">
        <v>2</v>
      </c>
      <c r="D111" s="61">
        <f t="shared" si="33"/>
        <v>36</v>
      </c>
      <c r="E111" s="12"/>
      <c r="F111" s="12"/>
      <c r="G111" s="12"/>
      <c r="H111" s="12"/>
      <c r="I111" s="12"/>
    </row>
    <row r="112" spans="2:9" ht="15" customHeight="1" x14ac:dyDescent="0.25">
      <c r="B112" s="15" t="s">
        <v>83</v>
      </c>
      <c r="C112" s="16">
        <v>4</v>
      </c>
      <c r="D112" s="61">
        <f t="shared" si="33"/>
        <v>72</v>
      </c>
      <c r="E112" s="12"/>
      <c r="F112" s="12">
        <v>4</v>
      </c>
      <c r="G112" s="12"/>
      <c r="H112" s="12"/>
      <c r="I112" s="12"/>
    </row>
    <row r="113" spans="2:10" ht="15" customHeight="1" x14ac:dyDescent="0.25">
      <c r="B113" s="15"/>
      <c r="C113" s="18">
        <f>SUM(C105:C112)</f>
        <v>25</v>
      </c>
      <c r="D113" s="64">
        <f t="shared" ref="D113" si="34">SUM(D105:D112)</f>
        <v>450</v>
      </c>
      <c r="E113" s="64">
        <f t="shared" ref="E113" si="35">SUM(E105:E112)</f>
        <v>17</v>
      </c>
      <c r="F113" s="64">
        <f t="shared" ref="F113" si="36">SUM(F105:F112)</f>
        <v>4</v>
      </c>
      <c r="G113" s="64">
        <f t="shared" ref="G113" si="37">SUM(G105:G112)</f>
        <v>0</v>
      </c>
      <c r="H113" s="64">
        <f t="shared" ref="H113" si="38">SUM(H105:H112)</f>
        <v>0</v>
      </c>
      <c r="I113" s="64">
        <f t="shared" ref="I113" si="39">SUM(I105:I112)</f>
        <v>2</v>
      </c>
    </row>
    <row r="114" spans="2:10" ht="15" customHeight="1" x14ac:dyDescent="0.25">
      <c r="B114" s="28"/>
      <c r="C114" s="29">
        <f>SUM(C102,C113)</f>
        <v>50</v>
      </c>
      <c r="D114" s="66">
        <f t="shared" ref="D114" si="40">SUM(D102,D113)</f>
        <v>900</v>
      </c>
      <c r="E114" s="66">
        <f t="shared" ref="E114" si="41">SUM(E102,E113)</f>
        <v>37</v>
      </c>
      <c r="F114" s="66">
        <f t="shared" ref="F114" si="42">SUM(F102,F113)</f>
        <v>8</v>
      </c>
      <c r="G114" s="66">
        <f t="shared" ref="G114" si="43">SUM(G102,G113)</f>
        <v>0</v>
      </c>
      <c r="H114" s="66">
        <f t="shared" ref="H114" si="44">SUM(H102,H113)</f>
        <v>0</v>
      </c>
      <c r="I114" s="66">
        <f t="shared" ref="I114" si="45">SUM(I102,I113)</f>
        <v>2</v>
      </c>
    </row>
    <row r="115" spans="2:10" ht="15" customHeight="1" x14ac:dyDescent="0.25">
      <c r="B115" s="15"/>
      <c r="C115" s="16"/>
      <c r="D115" s="61"/>
      <c r="E115" s="12"/>
      <c r="F115" s="12"/>
      <c r="G115" s="12"/>
      <c r="H115" s="12"/>
      <c r="I115" s="12"/>
    </row>
    <row r="116" spans="2:10" ht="15" customHeight="1" x14ac:dyDescent="0.25">
      <c r="B116" s="71" t="s">
        <v>85</v>
      </c>
      <c r="C116" s="72">
        <f>SUM(C25,C47,C70,C91,C114)</f>
        <v>203</v>
      </c>
      <c r="D116" s="73">
        <f>SUM(D25,D47,D70,D91,D114)</f>
        <v>3690</v>
      </c>
      <c r="E116" s="73">
        <f>SUM(E25,E47,E70,E91,E114)</f>
        <v>136</v>
      </c>
      <c r="F116" s="73">
        <f t="shared" ref="F116:I116" si="46">SUM(F25,F47,F70,F91,F114)</f>
        <v>30</v>
      </c>
      <c r="G116" s="73">
        <f t="shared" si="46"/>
        <v>26</v>
      </c>
      <c r="H116" s="73">
        <f t="shared" si="46"/>
        <v>6</v>
      </c>
      <c r="I116" s="73">
        <f t="shared" si="46"/>
        <v>4</v>
      </c>
    </row>
    <row r="117" spans="2:10" x14ac:dyDescent="0.25">
      <c r="B117" s="74"/>
      <c r="C117" s="74"/>
      <c r="D117" s="74"/>
      <c r="E117" s="75">
        <f>E116*100/C116</f>
        <v>66.995073891625623</v>
      </c>
      <c r="F117" s="75">
        <f>F116*100/C116</f>
        <v>14.77832512315271</v>
      </c>
      <c r="G117" s="75">
        <f>G116*100/C116</f>
        <v>12.807881773399014</v>
      </c>
      <c r="H117" s="75">
        <f>H116*100/C116</f>
        <v>2.9556650246305418</v>
      </c>
      <c r="I117" s="75">
        <f>I116*100/C116</f>
        <v>1.9704433497536946</v>
      </c>
      <c r="J117" s="77">
        <f>SUM(E117:I117)</f>
        <v>99.507389162561594</v>
      </c>
    </row>
    <row r="118" spans="2:10" x14ac:dyDescent="0.25">
      <c r="B118" s="74"/>
      <c r="C118" s="74"/>
      <c r="D118" s="74"/>
      <c r="E118" s="76" t="s">
        <v>91</v>
      </c>
      <c r="F118" s="76" t="s">
        <v>91</v>
      </c>
      <c r="G118" s="76" t="s">
        <v>91</v>
      </c>
      <c r="H118" s="76" t="s">
        <v>91</v>
      </c>
      <c r="I118" s="76" t="s">
        <v>91</v>
      </c>
      <c r="J118" s="76" t="s">
        <v>91</v>
      </c>
    </row>
    <row r="119" spans="2:10" x14ac:dyDescent="0.25">
      <c r="B119" s="74"/>
      <c r="C119" s="74"/>
      <c r="D119" s="74"/>
      <c r="E119" s="76"/>
      <c r="F119" s="76"/>
      <c r="G119" s="76"/>
      <c r="H119" s="76"/>
      <c r="I119" s="76"/>
      <c r="J119" s="76"/>
    </row>
  </sheetData>
  <mergeCells count="2">
    <mergeCell ref="B4:B5"/>
    <mergeCell ref="C4:D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79"/>
  <sheetViews>
    <sheetView topLeftCell="A10" workbookViewId="0">
      <selection activeCell="D37" sqref="D37"/>
    </sheetView>
  </sheetViews>
  <sheetFormatPr baseColWidth="10" defaultRowHeight="15" x14ac:dyDescent="0.25"/>
  <cols>
    <col min="4" max="4" width="33" customWidth="1"/>
    <col min="5" max="5" width="38.5703125" customWidth="1"/>
    <col min="6" max="6" width="11.42578125" customWidth="1"/>
  </cols>
  <sheetData>
    <row r="2" spans="3:5" ht="15.75" x14ac:dyDescent="0.25">
      <c r="C2" s="88" t="s">
        <v>114</v>
      </c>
    </row>
    <row r="3" spans="3:5" ht="15.75" thickBot="1" x14ac:dyDescent="0.3"/>
    <row r="4" spans="3:5" ht="15" customHeight="1" thickBot="1" x14ac:dyDescent="0.3">
      <c r="C4" s="78" t="s">
        <v>98</v>
      </c>
      <c r="D4" s="79" t="s">
        <v>0</v>
      </c>
      <c r="E4" s="79" t="s">
        <v>99</v>
      </c>
    </row>
    <row r="5" spans="3:5" ht="15" customHeight="1" thickBot="1" x14ac:dyDescent="0.3">
      <c r="C5" s="80"/>
      <c r="D5" s="82" t="s">
        <v>92</v>
      </c>
      <c r="E5" s="83" t="s">
        <v>100</v>
      </c>
    </row>
    <row r="6" spans="3:5" ht="15" customHeight="1" thickBot="1" x14ac:dyDescent="0.3">
      <c r="C6" s="80"/>
      <c r="D6" s="82" t="s">
        <v>5</v>
      </c>
      <c r="E6" s="83" t="s">
        <v>101</v>
      </c>
    </row>
    <row r="7" spans="3:5" ht="15" customHeight="1" thickBot="1" x14ac:dyDescent="0.3">
      <c r="C7" s="80"/>
      <c r="D7" s="82" t="s">
        <v>36</v>
      </c>
      <c r="E7" s="83" t="s">
        <v>102</v>
      </c>
    </row>
    <row r="8" spans="3:5" ht="15" customHeight="1" thickBot="1" x14ac:dyDescent="0.3">
      <c r="C8" s="80"/>
      <c r="D8" s="82" t="s">
        <v>37</v>
      </c>
      <c r="E8" s="83" t="s">
        <v>103</v>
      </c>
    </row>
    <row r="9" spans="3:5" ht="15" customHeight="1" thickBot="1" x14ac:dyDescent="0.3">
      <c r="C9" s="80"/>
      <c r="D9" s="82" t="s">
        <v>35</v>
      </c>
      <c r="E9" s="83" t="s">
        <v>102</v>
      </c>
    </row>
    <row r="10" spans="3:5" ht="15" customHeight="1" thickBot="1" x14ac:dyDescent="0.3">
      <c r="C10" s="80"/>
      <c r="D10" s="82" t="s">
        <v>97</v>
      </c>
      <c r="E10" s="83" t="s">
        <v>104</v>
      </c>
    </row>
    <row r="11" spans="3:5" ht="15" customHeight="1" thickBot="1" x14ac:dyDescent="0.3">
      <c r="C11" s="80"/>
      <c r="D11" s="82" t="s">
        <v>29</v>
      </c>
      <c r="E11" s="83" t="s">
        <v>104</v>
      </c>
    </row>
    <row r="12" spans="3:5" ht="15" customHeight="1" thickBot="1" x14ac:dyDescent="0.3">
      <c r="C12" s="80"/>
      <c r="D12" s="82" t="s">
        <v>32</v>
      </c>
      <c r="E12" s="83" t="s">
        <v>104</v>
      </c>
    </row>
    <row r="13" spans="3:5" ht="15" customHeight="1" thickBot="1" x14ac:dyDescent="0.3">
      <c r="C13" s="80"/>
      <c r="D13" s="82" t="s">
        <v>40</v>
      </c>
      <c r="E13" s="83" t="s">
        <v>104</v>
      </c>
    </row>
    <row r="14" spans="3:5" ht="15" customHeight="1" thickBot="1" x14ac:dyDescent="0.3">
      <c r="C14" s="80"/>
      <c r="D14" s="82" t="s">
        <v>44</v>
      </c>
      <c r="E14" s="83" t="s">
        <v>105</v>
      </c>
    </row>
    <row r="15" spans="3:5" ht="15" customHeight="1" thickBot="1" x14ac:dyDescent="0.3">
      <c r="C15" s="80"/>
      <c r="D15" s="82" t="s">
        <v>45</v>
      </c>
      <c r="E15" s="83" t="s">
        <v>105</v>
      </c>
    </row>
    <row r="16" spans="3:5" ht="15" customHeight="1" thickBot="1" x14ac:dyDescent="0.3">
      <c r="C16" s="80" t="s">
        <v>139</v>
      </c>
      <c r="D16" s="82" t="s">
        <v>56</v>
      </c>
      <c r="E16" s="83" t="s">
        <v>105</v>
      </c>
    </row>
    <row r="17" spans="3:5" ht="15" customHeight="1" thickBot="1" x14ac:dyDescent="0.3">
      <c r="C17" s="81"/>
      <c r="D17" s="82" t="s">
        <v>48</v>
      </c>
      <c r="E17" s="83" t="s">
        <v>105</v>
      </c>
    </row>
    <row r="18" spans="3:5" ht="15" customHeight="1" thickBot="1" x14ac:dyDescent="0.3">
      <c r="C18" s="81"/>
      <c r="D18" s="82" t="s">
        <v>47</v>
      </c>
      <c r="E18" s="83" t="s">
        <v>105</v>
      </c>
    </row>
    <row r="19" spans="3:5" ht="15" customHeight="1" thickBot="1" x14ac:dyDescent="0.3">
      <c r="C19" s="81"/>
      <c r="D19" s="82" t="s">
        <v>52</v>
      </c>
      <c r="E19" s="83" t="s">
        <v>106</v>
      </c>
    </row>
    <row r="20" spans="3:5" ht="15" customHeight="1" thickBot="1" x14ac:dyDescent="0.3">
      <c r="C20" s="81"/>
      <c r="D20" s="82" t="s">
        <v>53</v>
      </c>
      <c r="E20" s="83" t="s">
        <v>107</v>
      </c>
    </row>
    <row r="21" spans="3:5" ht="15" customHeight="1" thickBot="1" x14ac:dyDescent="0.3">
      <c r="C21" s="81"/>
      <c r="D21" s="82" t="s">
        <v>54</v>
      </c>
      <c r="E21" s="83" t="s">
        <v>107</v>
      </c>
    </row>
    <row r="22" spans="3:5" ht="15" customHeight="1" thickBot="1" x14ac:dyDescent="0.3">
      <c r="C22" s="81"/>
      <c r="D22" s="82" t="s">
        <v>55</v>
      </c>
      <c r="E22" s="83" t="s">
        <v>107</v>
      </c>
    </row>
    <row r="23" spans="3:5" ht="15" customHeight="1" thickBot="1" x14ac:dyDescent="0.3">
      <c r="C23" s="81"/>
      <c r="D23" s="82" t="s">
        <v>51</v>
      </c>
      <c r="E23" s="83" t="s">
        <v>107</v>
      </c>
    </row>
    <row r="24" spans="3:5" ht="15" customHeight="1" thickBot="1" x14ac:dyDescent="0.3">
      <c r="C24" s="81"/>
      <c r="D24" s="82" t="s">
        <v>57</v>
      </c>
      <c r="E24" s="83" t="s">
        <v>107</v>
      </c>
    </row>
    <row r="25" spans="3:5" ht="15" customHeight="1" thickBot="1" x14ac:dyDescent="0.3">
      <c r="C25" s="81"/>
      <c r="D25" s="84" t="s">
        <v>146</v>
      </c>
      <c r="E25" s="83" t="s">
        <v>108</v>
      </c>
    </row>
    <row r="26" spans="3:5" ht="15" customHeight="1" thickBot="1" x14ac:dyDescent="0.3">
      <c r="C26" s="81"/>
      <c r="D26" s="82" t="s">
        <v>59</v>
      </c>
      <c r="E26" s="83" t="s">
        <v>108</v>
      </c>
    </row>
    <row r="27" spans="3:5" ht="15" customHeight="1" thickBot="1" x14ac:dyDescent="0.3">
      <c r="C27" s="81"/>
      <c r="D27" s="82" t="s">
        <v>60</v>
      </c>
      <c r="E27" s="83" t="s">
        <v>108</v>
      </c>
    </row>
    <row r="28" spans="3:5" ht="15" customHeight="1" thickBot="1" x14ac:dyDescent="0.3">
      <c r="C28" s="81"/>
      <c r="D28" s="84" t="s">
        <v>61</v>
      </c>
      <c r="E28" s="83" t="s">
        <v>108</v>
      </c>
    </row>
    <row r="29" spans="3:5" ht="15" customHeight="1" thickBot="1" x14ac:dyDescent="0.3">
      <c r="C29" s="81"/>
      <c r="D29" s="82" t="s">
        <v>62</v>
      </c>
      <c r="E29" s="83" t="s">
        <v>108</v>
      </c>
    </row>
    <row r="30" spans="3:5" ht="15" customHeight="1" thickBot="1" x14ac:dyDescent="0.3">
      <c r="C30" s="81"/>
      <c r="D30" s="84" t="s">
        <v>93</v>
      </c>
      <c r="E30" s="83" t="s">
        <v>109</v>
      </c>
    </row>
    <row r="31" spans="3:5" ht="15" customHeight="1" thickBot="1" x14ac:dyDescent="0.3">
      <c r="C31" s="81"/>
      <c r="D31" s="82" t="s">
        <v>94</v>
      </c>
      <c r="E31" s="83" t="s">
        <v>109</v>
      </c>
    </row>
    <row r="32" spans="3:5" ht="15" customHeight="1" thickBot="1" x14ac:dyDescent="0.3">
      <c r="C32" s="81"/>
      <c r="D32" s="82" t="s">
        <v>67</v>
      </c>
      <c r="E32" s="83" t="s">
        <v>109</v>
      </c>
    </row>
    <row r="33" spans="3:5" ht="15" customHeight="1" thickBot="1" x14ac:dyDescent="0.3">
      <c r="C33" s="81"/>
      <c r="D33" s="82" t="s">
        <v>95</v>
      </c>
      <c r="E33" s="83" t="s">
        <v>109</v>
      </c>
    </row>
    <row r="34" spans="3:5" ht="15" customHeight="1" thickBot="1" x14ac:dyDescent="0.3">
      <c r="C34" s="81"/>
      <c r="D34" s="82" t="s">
        <v>69</v>
      </c>
      <c r="E34" s="83" t="s">
        <v>109</v>
      </c>
    </row>
    <row r="35" spans="3:5" ht="15" customHeight="1" thickBot="1" x14ac:dyDescent="0.3">
      <c r="C35" s="81"/>
      <c r="D35" s="82" t="s">
        <v>96</v>
      </c>
      <c r="E35" s="83" t="s">
        <v>109</v>
      </c>
    </row>
    <row r="36" spans="3:5" ht="15" customHeight="1" thickBot="1" x14ac:dyDescent="0.3">
      <c r="C36" s="81"/>
      <c r="D36" s="82" t="s">
        <v>191</v>
      </c>
      <c r="E36" s="83" t="s">
        <v>110</v>
      </c>
    </row>
    <row r="37" spans="3:5" ht="15" customHeight="1" thickBot="1" x14ac:dyDescent="0.3">
      <c r="C37" s="81"/>
      <c r="D37" s="82" t="s">
        <v>134</v>
      </c>
      <c r="E37" s="83" t="s">
        <v>135</v>
      </c>
    </row>
    <row r="38" spans="3:5" ht="15" customHeight="1" thickBot="1" x14ac:dyDescent="0.3">
      <c r="C38" s="81"/>
      <c r="D38" s="82" t="s">
        <v>76</v>
      </c>
      <c r="E38" s="83" t="s">
        <v>135</v>
      </c>
    </row>
    <row r="39" spans="3:5" ht="15" customHeight="1" thickBot="1" x14ac:dyDescent="0.3">
      <c r="C39" s="81"/>
      <c r="D39" s="82" t="s">
        <v>77</v>
      </c>
      <c r="E39" s="83" t="s">
        <v>135</v>
      </c>
    </row>
    <row r="40" spans="3:5" ht="15" customHeight="1" thickBot="1" x14ac:dyDescent="0.3">
      <c r="C40" s="81"/>
      <c r="D40" s="82" t="s">
        <v>116</v>
      </c>
      <c r="E40" s="83" t="s">
        <v>110</v>
      </c>
    </row>
    <row r="41" spans="3:5" ht="15" customHeight="1" thickBot="1" x14ac:dyDescent="0.3">
      <c r="C41" s="81"/>
      <c r="D41" s="82" t="s">
        <v>73</v>
      </c>
      <c r="E41" s="83" t="s">
        <v>110</v>
      </c>
    </row>
    <row r="42" spans="3:5" ht="15" customHeight="1" thickBot="1" x14ac:dyDescent="0.3">
      <c r="C42" s="81"/>
      <c r="D42" s="82" t="s">
        <v>78</v>
      </c>
      <c r="E42" s="83" t="s">
        <v>132</v>
      </c>
    </row>
    <row r="43" spans="3:5" ht="15" customHeight="1" thickBot="1" x14ac:dyDescent="0.3">
      <c r="C43" s="81"/>
      <c r="D43" s="82" t="s">
        <v>79</v>
      </c>
      <c r="E43" s="83" t="s">
        <v>132</v>
      </c>
    </row>
    <row r="44" spans="3:5" ht="15" customHeight="1" thickBot="1" x14ac:dyDescent="0.3">
      <c r="C44" s="81"/>
      <c r="D44" s="82" t="s">
        <v>82</v>
      </c>
      <c r="E44" s="83" t="s">
        <v>132</v>
      </c>
    </row>
    <row r="45" spans="3:5" ht="15" customHeight="1" thickBot="1" x14ac:dyDescent="0.3">
      <c r="C45" s="81"/>
      <c r="D45" s="82" t="s">
        <v>84</v>
      </c>
      <c r="E45" s="83" t="s">
        <v>132</v>
      </c>
    </row>
    <row r="46" spans="3:5" ht="15" customHeight="1" thickBot="1" x14ac:dyDescent="0.3">
      <c r="C46" s="81"/>
      <c r="D46" s="82" t="s">
        <v>131</v>
      </c>
      <c r="E46" s="83" t="s">
        <v>132</v>
      </c>
    </row>
    <row r="47" spans="3:5" ht="15" customHeight="1" thickBot="1" x14ac:dyDescent="0.3">
      <c r="C47" s="81"/>
      <c r="D47" s="82" t="s">
        <v>115</v>
      </c>
      <c r="E47" s="83" t="s">
        <v>133</v>
      </c>
    </row>
    <row r="48" spans="3:5" ht="15" customHeight="1" thickBot="1" x14ac:dyDescent="0.3">
      <c r="C48" s="81"/>
      <c r="D48" s="84" t="s">
        <v>81</v>
      </c>
      <c r="E48" s="83" t="s">
        <v>111</v>
      </c>
    </row>
    <row r="49" spans="3:5" ht="15" customHeight="1" x14ac:dyDescent="0.25"/>
    <row r="50" spans="3:5" ht="15.75" x14ac:dyDescent="0.25">
      <c r="C50" s="117" t="s">
        <v>140</v>
      </c>
      <c r="D50" s="89" t="s">
        <v>22</v>
      </c>
      <c r="E50" s="90" t="s">
        <v>117</v>
      </c>
    </row>
    <row r="51" spans="3:5" ht="15.75" x14ac:dyDescent="0.25">
      <c r="C51" s="117"/>
      <c r="D51" s="89" t="s">
        <v>4</v>
      </c>
      <c r="E51" s="90" t="s">
        <v>117</v>
      </c>
    </row>
    <row r="52" spans="3:5" ht="15.75" x14ac:dyDescent="0.25">
      <c r="C52" s="117"/>
      <c r="D52" s="89" t="s">
        <v>118</v>
      </c>
      <c r="E52" s="90" t="s">
        <v>119</v>
      </c>
    </row>
    <row r="53" spans="3:5" ht="15.75" x14ac:dyDescent="0.25">
      <c r="C53" s="117"/>
      <c r="D53" s="89" t="s">
        <v>7</v>
      </c>
      <c r="E53" s="90" t="s">
        <v>119</v>
      </c>
    </row>
    <row r="54" spans="3:5" ht="15.75" x14ac:dyDescent="0.25">
      <c r="C54" s="117"/>
      <c r="D54" s="89" t="s">
        <v>8</v>
      </c>
      <c r="E54" s="90" t="s">
        <v>119</v>
      </c>
    </row>
    <row r="55" spans="3:5" ht="15.75" x14ac:dyDescent="0.25">
      <c r="C55" s="117"/>
      <c r="D55" s="89" t="s">
        <v>38</v>
      </c>
      <c r="E55" s="90" t="s">
        <v>120</v>
      </c>
    </row>
    <row r="56" spans="3:5" ht="15.75" x14ac:dyDescent="0.25">
      <c r="C56" s="117"/>
      <c r="D56" s="89" t="s">
        <v>33</v>
      </c>
      <c r="E56" s="90" t="s">
        <v>142</v>
      </c>
    </row>
    <row r="57" spans="3:5" ht="15.75" x14ac:dyDescent="0.25">
      <c r="C57" s="117"/>
      <c r="D57" s="89" t="s">
        <v>30</v>
      </c>
      <c r="E57" s="90" t="s">
        <v>121</v>
      </c>
    </row>
    <row r="58" spans="3:5" ht="15.75" x14ac:dyDescent="0.25">
      <c r="C58" s="117"/>
      <c r="D58" s="89" t="s">
        <v>41</v>
      </c>
      <c r="E58" s="90" t="s">
        <v>121</v>
      </c>
    </row>
    <row r="59" spans="3:5" ht="15.75" x14ac:dyDescent="0.25">
      <c r="C59" s="117"/>
      <c r="D59" s="89" t="s">
        <v>46</v>
      </c>
      <c r="E59" s="90" t="s">
        <v>120</v>
      </c>
    </row>
    <row r="60" spans="3:5" ht="15.75" x14ac:dyDescent="0.25">
      <c r="C60" s="117"/>
      <c r="D60" s="89" t="s">
        <v>50</v>
      </c>
      <c r="E60" s="90" t="s">
        <v>143</v>
      </c>
    </row>
    <row r="61" spans="3:5" ht="15.75" x14ac:dyDescent="0.25">
      <c r="C61" s="117"/>
      <c r="D61" s="89" t="s">
        <v>80</v>
      </c>
      <c r="E61" s="90" t="s">
        <v>122</v>
      </c>
    </row>
    <row r="62" spans="3:5" ht="15.75" x14ac:dyDescent="0.25">
      <c r="C62" s="117"/>
      <c r="D62" s="89" t="s">
        <v>83</v>
      </c>
      <c r="E62" s="90" t="s">
        <v>123</v>
      </c>
    </row>
    <row r="64" spans="3:5" ht="15.75" x14ac:dyDescent="0.25">
      <c r="C64" s="117" t="s">
        <v>141</v>
      </c>
      <c r="D64" s="89" t="s">
        <v>2</v>
      </c>
      <c r="E64" s="90" t="s">
        <v>117</v>
      </c>
    </row>
    <row r="65" spans="3:5" ht="15.75" x14ac:dyDescent="0.25">
      <c r="C65" s="117"/>
      <c r="D65" s="89" t="s">
        <v>24</v>
      </c>
      <c r="E65" s="90" t="s">
        <v>117</v>
      </c>
    </row>
    <row r="66" spans="3:5" ht="15.75" x14ac:dyDescent="0.25">
      <c r="C66" s="117"/>
      <c r="D66" s="89" t="s">
        <v>124</v>
      </c>
      <c r="E66" s="90" t="s">
        <v>117</v>
      </c>
    </row>
    <row r="67" spans="3:5" ht="15.75" x14ac:dyDescent="0.25">
      <c r="C67" s="117"/>
      <c r="D67" s="89" t="s">
        <v>6</v>
      </c>
      <c r="E67" s="90" t="s">
        <v>119</v>
      </c>
    </row>
    <row r="68" spans="3:5" ht="15.75" x14ac:dyDescent="0.25">
      <c r="C68" s="117"/>
      <c r="D68" s="89" t="s">
        <v>125</v>
      </c>
      <c r="E68" s="90" t="s">
        <v>119</v>
      </c>
    </row>
    <row r="69" spans="3:5" ht="15.75" x14ac:dyDescent="0.25">
      <c r="C69" s="117"/>
      <c r="D69" s="89" t="s">
        <v>27</v>
      </c>
      <c r="E69" s="90" t="s">
        <v>119</v>
      </c>
    </row>
    <row r="70" spans="3:5" ht="15.75" x14ac:dyDescent="0.25">
      <c r="C70" s="117"/>
      <c r="D70" s="89" t="s">
        <v>34</v>
      </c>
      <c r="E70" s="90" t="s">
        <v>120</v>
      </c>
    </row>
    <row r="71" spans="3:5" ht="15.75" x14ac:dyDescent="0.25">
      <c r="C71" s="117"/>
      <c r="D71" s="89" t="s">
        <v>39</v>
      </c>
      <c r="E71" s="90" t="s">
        <v>120</v>
      </c>
    </row>
    <row r="72" spans="3:5" ht="15.75" x14ac:dyDescent="0.25">
      <c r="C72" s="117"/>
      <c r="D72" s="89" t="s">
        <v>42</v>
      </c>
      <c r="E72" s="90" t="s">
        <v>121</v>
      </c>
    </row>
    <row r="73" spans="3:5" ht="15.75" x14ac:dyDescent="0.25">
      <c r="C73" s="117"/>
      <c r="D73" s="89" t="s">
        <v>49</v>
      </c>
      <c r="E73" s="90" t="s">
        <v>126</v>
      </c>
    </row>
    <row r="74" spans="3:5" ht="15.75" x14ac:dyDescent="0.25">
      <c r="C74" s="117"/>
      <c r="D74" s="89" t="s">
        <v>64</v>
      </c>
      <c r="E74" s="90" t="s">
        <v>127</v>
      </c>
    </row>
    <row r="75" spans="3:5" ht="15.75" x14ac:dyDescent="0.25">
      <c r="C75" s="117"/>
      <c r="D75" s="89" t="s">
        <v>63</v>
      </c>
      <c r="E75" s="90" t="s">
        <v>128</v>
      </c>
    </row>
    <row r="76" spans="3:5" ht="15.75" x14ac:dyDescent="0.25">
      <c r="C76" s="117"/>
      <c r="D76" s="89" t="s">
        <v>129</v>
      </c>
      <c r="E76" s="90" t="s">
        <v>130</v>
      </c>
    </row>
    <row r="77" spans="3:5" x14ac:dyDescent="0.25">
      <c r="C77" s="92"/>
      <c r="D77" s="92"/>
      <c r="E77" s="92"/>
    </row>
    <row r="79" spans="3:5" ht="30" x14ac:dyDescent="0.25">
      <c r="C79" s="91" t="s">
        <v>138</v>
      </c>
      <c r="D79" s="89" t="s">
        <v>136</v>
      </c>
      <c r="E79" s="90" t="s">
        <v>137</v>
      </c>
    </row>
  </sheetData>
  <mergeCells count="2">
    <mergeCell ref="C50:C62"/>
    <mergeCell ref="C64:C7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 de Estudios</vt:lpstr>
      <vt:lpstr>Núcl y Areas de Form.</vt:lpstr>
      <vt:lpstr>OrgEspCurric Area y Sec Años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Balcazar</dc:creator>
  <cp:lastModifiedBy>PC</cp:lastModifiedBy>
  <dcterms:created xsi:type="dcterms:W3CDTF">2015-06-19T04:51:13Z</dcterms:created>
  <dcterms:modified xsi:type="dcterms:W3CDTF">2018-10-30T22:00:21Z</dcterms:modified>
</cp:coreProperties>
</file>